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710" windowHeight="7425"/>
  </bookViews>
  <sheets>
    <sheet name="Sheet1" sheetId="1" r:id="rId1"/>
    <sheet name="Sheet2" sheetId="2" r:id="rId2"/>
    <sheet name="Sheet3" sheetId="3" r:id="rId3"/>
  </sheets>
  <calcPr calcId="124519" iterateDelta="1E-4"/>
</workbook>
</file>

<file path=xl/calcChain.xml><?xml version="1.0" encoding="utf-8"?>
<calcChain xmlns="http://schemas.openxmlformats.org/spreadsheetml/2006/main">
  <c r="H15" i="1"/>
  <c r="H14"/>
  <c r="B15"/>
  <c r="B14"/>
  <c r="H16" l="1"/>
  <c r="J15"/>
  <c r="K15" s="1"/>
  <c r="B16"/>
  <c r="D15"/>
  <c r="E15" s="1"/>
  <c r="D14"/>
  <c r="J14"/>
  <c r="K14" l="1"/>
  <c r="E14"/>
  <c r="J16"/>
  <c r="K16" s="1"/>
  <c r="H17"/>
  <c r="L14"/>
  <c r="B17"/>
  <c r="D16"/>
  <c r="E16" s="1"/>
  <c r="L15"/>
  <c r="L16" l="1"/>
  <c r="B18"/>
  <c r="D17"/>
  <c r="H18"/>
  <c r="J17"/>
  <c r="K17" l="1"/>
  <c r="E17"/>
  <c r="L17"/>
  <c r="D18"/>
  <c r="E18" s="1"/>
  <c r="B19"/>
  <c r="H19"/>
  <c r="J18"/>
  <c r="K18" s="1"/>
  <c r="L18" l="1"/>
  <c r="B20"/>
  <c r="D20" s="1"/>
  <c r="E20" s="1"/>
  <c r="D19"/>
  <c r="H20"/>
  <c r="J19"/>
  <c r="K19" l="1"/>
  <c r="E19"/>
  <c r="H21"/>
  <c r="J20"/>
  <c r="K20" s="1"/>
  <c r="L19"/>
  <c r="B21"/>
  <c r="D21" s="1"/>
  <c r="E21" s="1"/>
  <c r="B22" l="1"/>
  <c r="D22" s="1"/>
  <c r="E22" s="1"/>
  <c r="H22"/>
  <c r="J21"/>
  <c r="K21" s="1"/>
  <c r="L20"/>
  <c r="B23" l="1"/>
  <c r="D23" s="1"/>
  <c r="E23" s="1"/>
  <c r="H23"/>
  <c r="J22"/>
  <c r="K22" s="1"/>
  <c r="L21"/>
  <c r="H24" l="1"/>
  <c r="J23"/>
  <c r="K23" s="1"/>
  <c r="B24"/>
  <c r="D24" s="1"/>
  <c r="E24" s="1"/>
  <c r="L22"/>
  <c r="L23" l="1"/>
  <c r="B25"/>
  <c r="D25" s="1"/>
  <c r="E25" s="1"/>
  <c r="J24"/>
  <c r="K24" s="1"/>
  <c r="H25"/>
  <c r="B26" l="1"/>
  <c r="D26" s="1"/>
  <c r="E26" s="1"/>
  <c r="L24"/>
  <c r="H26"/>
  <c r="J25"/>
  <c r="K25" s="1"/>
  <c r="L25" l="1"/>
  <c r="B27"/>
  <c r="D27" s="1"/>
  <c r="E27" s="1"/>
  <c r="H27"/>
  <c r="J26"/>
  <c r="K26" s="1"/>
  <c r="B28" l="1"/>
  <c r="D28" s="1"/>
  <c r="E28" s="1"/>
  <c r="H28"/>
  <c r="J27"/>
  <c r="K27" s="1"/>
  <c r="L26"/>
  <c r="L27" l="1"/>
  <c r="B29"/>
  <c r="D29" s="1"/>
  <c r="E29" s="1"/>
  <c r="H29"/>
  <c r="J28"/>
  <c r="K28" s="1"/>
  <c r="L28" l="1"/>
  <c r="B30"/>
  <c r="D30" s="1"/>
  <c r="E30" s="1"/>
  <c r="H30"/>
  <c r="J29"/>
  <c r="K29" s="1"/>
  <c r="L29" l="1"/>
  <c r="B31"/>
  <c r="D31" s="1"/>
  <c r="E31" s="1"/>
  <c r="H31"/>
  <c r="J30"/>
  <c r="K30" s="1"/>
  <c r="B32" l="1"/>
  <c r="D32" s="1"/>
  <c r="E32" s="1"/>
  <c r="H32"/>
  <c r="J31"/>
  <c r="K31" s="1"/>
  <c r="L30"/>
  <c r="L31" l="1"/>
  <c r="B33"/>
  <c r="D33" s="1"/>
  <c r="E33" s="1"/>
  <c r="J32"/>
  <c r="K32" s="1"/>
  <c r="H33"/>
  <c r="B34" l="1"/>
  <c r="D34" s="1"/>
  <c r="E34" s="1"/>
  <c r="L32"/>
  <c r="H34"/>
  <c r="J33"/>
  <c r="K33" s="1"/>
  <c r="L33" l="1"/>
  <c r="B35"/>
  <c r="D35" s="1"/>
  <c r="E35" s="1"/>
  <c r="H35"/>
  <c r="J34"/>
  <c r="K34" s="1"/>
  <c r="L34" l="1"/>
  <c r="B36"/>
  <c r="D36" s="1"/>
  <c r="E36" s="1"/>
  <c r="H36"/>
  <c r="J35"/>
  <c r="K35" s="1"/>
  <c r="L35" l="1"/>
  <c r="B37"/>
  <c r="D37" s="1"/>
  <c r="E37" s="1"/>
  <c r="J36"/>
  <c r="K36" s="1"/>
  <c r="H37"/>
  <c r="L36" l="1"/>
  <c r="B38"/>
  <c r="D38" s="1"/>
  <c r="E38" s="1"/>
  <c r="H38"/>
  <c r="J37"/>
  <c r="K37" s="1"/>
  <c r="L37" l="1"/>
  <c r="B39"/>
  <c r="D39" s="1"/>
  <c r="E39" s="1"/>
  <c r="H39"/>
  <c r="J38"/>
  <c r="K38" s="1"/>
  <c r="L38" l="1"/>
  <c r="B40"/>
  <c r="D40" s="1"/>
  <c r="E40" s="1"/>
  <c r="H40"/>
  <c r="J39"/>
  <c r="K39" s="1"/>
  <c r="L39" l="1"/>
  <c r="B41"/>
  <c r="D41" s="1"/>
  <c r="E41" s="1"/>
  <c r="H41"/>
  <c r="J40"/>
  <c r="K40" s="1"/>
  <c r="L40" l="1"/>
  <c r="B42"/>
  <c r="D42" s="1"/>
  <c r="E42" s="1"/>
  <c r="H42"/>
  <c r="J41"/>
  <c r="K41" s="1"/>
  <c r="L41" l="1"/>
  <c r="B43"/>
  <c r="D43" s="1"/>
  <c r="E43" s="1"/>
  <c r="H43"/>
  <c r="J42"/>
  <c r="K42" s="1"/>
  <c r="L42" l="1"/>
  <c r="B44"/>
  <c r="D44" s="1"/>
  <c r="E44" s="1"/>
  <c r="H44"/>
  <c r="J43"/>
  <c r="K43" s="1"/>
  <c r="L43" l="1"/>
  <c r="B45"/>
  <c r="D45" s="1"/>
  <c r="E45" s="1"/>
  <c r="J44"/>
  <c r="K44" s="1"/>
  <c r="H45"/>
  <c r="H46" l="1"/>
  <c r="J45"/>
  <c r="K45" s="1"/>
  <c r="B46"/>
  <c r="D46" s="1"/>
  <c r="E46" s="1"/>
  <c r="L44"/>
  <c r="H47" l="1"/>
  <c r="J46"/>
  <c r="K46" s="1"/>
  <c r="B47"/>
  <c r="D47" s="1"/>
  <c r="E47" s="1"/>
  <c r="L45"/>
  <c r="L46" l="1"/>
  <c r="H48"/>
  <c r="J47"/>
  <c r="K47" s="1"/>
  <c r="B48"/>
  <c r="D48" s="1"/>
  <c r="E48" s="1"/>
  <c r="H49" l="1"/>
  <c r="J48"/>
  <c r="K48" s="1"/>
  <c r="B49"/>
  <c r="D49" s="1"/>
  <c r="E49" s="1"/>
  <c r="L47"/>
  <c r="L48" l="1"/>
  <c r="H51"/>
  <c r="H50"/>
  <c r="J49"/>
  <c r="K49" s="1"/>
  <c r="B50"/>
  <c r="D50" s="1"/>
  <c r="E50" s="1"/>
  <c r="B51"/>
  <c r="D51" s="1"/>
  <c r="E51" s="1"/>
  <c r="J50" l="1"/>
  <c r="K50" s="1"/>
  <c r="H52"/>
  <c r="L49"/>
  <c r="J51"/>
  <c r="K51" s="1"/>
  <c r="H53"/>
  <c r="B53"/>
  <c r="D53" s="1"/>
  <c r="E53" s="1"/>
  <c r="B52"/>
  <c r="D52" s="1"/>
  <c r="E52" s="1"/>
  <c r="J52" l="1"/>
  <c r="K52" s="1"/>
  <c r="H54"/>
  <c r="J53"/>
  <c r="H55"/>
  <c r="B54"/>
  <c r="D54" s="1"/>
  <c r="E54" s="1"/>
  <c r="B55"/>
  <c r="L51"/>
  <c r="L50"/>
  <c r="L53" l="1"/>
  <c r="K53"/>
  <c r="D55"/>
  <c r="E55" s="1"/>
  <c r="B57"/>
  <c r="J55"/>
  <c r="H57"/>
  <c r="L52"/>
  <c r="J54"/>
  <c r="K54" s="1"/>
  <c r="H56"/>
  <c r="J56" s="1"/>
  <c r="K56" s="1"/>
  <c r="B56"/>
  <c r="D56" s="1"/>
  <c r="E56" s="1"/>
  <c r="L55" l="1"/>
  <c r="K55"/>
  <c r="J57"/>
  <c r="H58"/>
  <c r="D57"/>
  <c r="B58"/>
  <c r="L54"/>
  <c r="L56"/>
  <c r="J58" l="1"/>
  <c r="K58" s="1"/>
  <c r="H59"/>
  <c r="D58"/>
  <c r="B59"/>
  <c r="K57"/>
  <c r="E57"/>
  <c r="L57"/>
  <c r="D59" l="1"/>
  <c r="B60"/>
  <c r="J59"/>
  <c r="K59" s="1"/>
  <c r="H60"/>
  <c r="L58"/>
  <c r="E58"/>
  <c r="L59" l="1"/>
  <c r="D60"/>
  <c r="E60" s="1"/>
  <c r="B61"/>
  <c r="E59"/>
  <c r="H61"/>
  <c r="J60"/>
  <c r="D61" l="1"/>
  <c r="E61" s="1"/>
  <c r="B62"/>
  <c r="J61"/>
  <c r="H62"/>
  <c r="K60"/>
  <c r="L60"/>
  <c r="D62" l="1"/>
  <c r="E62" s="1"/>
  <c r="B63"/>
  <c r="H63"/>
  <c r="J62"/>
  <c r="K61"/>
  <c r="L61"/>
  <c r="D63" l="1"/>
  <c r="E63" s="1"/>
  <c r="B64"/>
  <c r="J63"/>
  <c r="H64"/>
  <c r="K62"/>
  <c r="L62"/>
  <c r="D64" l="1"/>
  <c r="E64" s="1"/>
  <c r="B65"/>
  <c r="J64"/>
  <c r="K64" s="1"/>
  <c r="H65"/>
  <c r="K63"/>
  <c r="L63"/>
  <c r="J65" l="1"/>
  <c r="H66"/>
  <c r="D65"/>
  <c r="E65" s="1"/>
  <c r="B66"/>
  <c r="K65"/>
  <c r="L64"/>
  <c r="L65" l="1"/>
  <c r="H67"/>
  <c r="J66"/>
  <c r="K66" s="1"/>
  <c r="D66"/>
  <c r="B67"/>
  <c r="H68" l="1"/>
  <c r="J67"/>
  <c r="K67" s="1"/>
  <c r="D67"/>
  <c r="B68"/>
  <c r="E66"/>
  <c r="L66"/>
  <c r="J68" l="1"/>
  <c r="K68" s="1"/>
  <c r="H69"/>
  <c r="J69" s="1"/>
  <c r="K69" s="1"/>
  <c r="E67"/>
  <c r="L67"/>
  <c r="D68"/>
  <c r="B69"/>
  <c r="D69" s="1"/>
  <c r="E68" l="1"/>
  <c r="L68"/>
  <c r="E69"/>
  <c r="L69"/>
  <c r="L70" l="1"/>
  <c r="L7" l="1"/>
  <c r="L71"/>
  <c r="L6" s="1"/>
</calcChain>
</file>

<file path=xl/sharedStrings.xml><?xml version="1.0" encoding="utf-8"?>
<sst xmlns="http://schemas.openxmlformats.org/spreadsheetml/2006/main" count="46" uniqueCount="33">
  <si>
    <t>PENSION ALREADY DRAWN WITH 68.8%</t>
  </si>
  <si>
    <t>PENSION DUE WITH 78.2% IDA</t>
  </si>
  <si>
    <t>Month</t>
  </si>
  <si>
    <t>BP</t>
  </si>
  <si>
    <t>IDA %</t>
  </si>
  <si>
    <t>Arrears</t>
  </si>
  <si>
    <t>21 Days  June 2013</t>
  </si>
  <si>
    <t xml:space="preserve">A TABLE FOR CALCULATION OF ARREARS ON ACCOUNT OF REVSED PENSION OF BSNL PENSIONER </t>
  </si>
  <si>
    <t xml:space="preserve">Name of Pensioner: </t>
  </si>
  <si>
    <t>Name of Circle</t>
  </si>
  <si>
    <t>Authorization Number</t>
  </si>
  <si>
    <t>Total Pension</t>
  </si>
  <si>
    <t>Revised Basic Pension with 78.2% IDR</t>
  </si>
  <si>
    <t xml:space="preserve">Detailed Calculation </t>
  </si>
  <si>
    <t>21 Days in  June 2013</t>
  </si>
  <si>
    <t xml:space="preserve">SB Account No. </t>
  </si>
  <si>
    <t xml:space="preserve">Commuted portion of pension (No change) </t>
  </si>
  <si>
    <t>after commuted</t>
  </si>
  <si>
    <t>Net Pension</t>
  </si>
  <si>
    <t>Feb…O17</t>
  </si>
  <si>
    <r>
      <t xml:space="preserve">Replace figures in Boxes 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L2, L3  and  L4   in the instant case</t>
    </r>
  </si>
  <si>
    <t>Mar 017</t>
  </si>
  <si>
    <t>Existing Basic Pension with 68.8% IDR</t>
  </si>
  <si>
    <t>Sept..17</t>
  </si>
  <si>
    <t>Oct..17</t>
  </si>
  <si>
    <t>Nov..17</t>
  </si>
  <si>
    <t>Dec..17</t>
  </si>
  <si>
    <t>Jan..18</t>
  </si>
  <si>
    <t>s</t>
  </si>
  <si>
    <t>Arrears upto January 2018</t>
  </si>
  <si>
    <t xml:space="preserve">Arrears upto December 2017 </t>
  </si>
  <si>
    <t xml:space="preserve">Arrears from 10-6-2013 to 31-12-2017 </t>
  </si>
  <si>
    <t>Arrears up to 31-1-2018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</si>
</sst>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2" fontId="0" fillId="0" borderId="3" xfId="0" applyNumberFormat="1" applyBorder="1"/>
    <xf numFmtId="17" fontId="3" fillId="0" borderId="3" xfId="0" applyNumberFormat="1" applyFont="1" applyBorder="1" applyAlignment="1">
      <alignment horizontal="center"/>
    </xf>
    <xf numFmtId="2" fontId="2" fillId="0" borderId="3" xfId="0" applyNumberFormat="1" applyFont="1" applyBorder="1"/>
    <xf numFmtId="0" fontId="0" fillId="0" borderId="5" xfId="0" applyBorder="1"/>
    <xf numFmtId="2" fontId="0" fillId="0" borderId="5" xfId="0" applyNumberFormat="1" applyBorder="1"/>
    <xf numFmtId="2" fontId="4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4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Border="1"/>
    <xf numFmtId="17" fontId="3" fillId="0" borderId="5" xfId="0" applyNumberFormat="1" applyFont="1" applyBorder="1" applyAlignment="1">
      <alignment horizontal="center"/>
    </xf>
    <xf numFmtId="2" fontId="2" fillId="0" borderId="5" xfId="0" applyNumberFormat="1" applyFont="1" applyBorder="1"/>
    <xf numFmtId="0" fontId="0" fillId="0" borderId="3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2" fontId="10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left"/>
    </xf>
    <xf numFmtId="2" fontId="0" fillId="0" borderId="6" xfId="0" applyNumberFormat="1" applyBorder="1"/>
    <xf numFmtId="0" fontId="0" fillId="0" borderId="17" xfId="0" applyBorder="1"/>
    <xf numFmtId="2" fontId="0" fillId="0" borderId="0" xfId="0" applyNumberForma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2" fillId="0" borderId="8" xfId="0" applyNumberFormat="1" applyFont="1" applyBorder="1"/>
    <xf numFmtId="17" fontId="3" fillId="0" borderId="3" xfId="0" applyNumberFormat="1" applyFon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3" xfId="0" applyNumberFormat="1" applyBorder="1" applyAlignment="1">
      <alignment horizontal="center" vertical="center"/>
    </xf>
    <xf numFmtId="2" fontId="10" fillId="0" borderId="0" xfId="0" applyNumberFormat="1" applyFont="1" applyBorder="1"/>
    <xf numFmtId="16" fontId="0" fillId="0" borderId="3" xfId="0" applyNumberFormat="1" applyBorder="1" applyAlignment="1">
      <alignment horizontal="center" vertical="center"/>
    </xf>
    <xf numFmtId="2" fontId="0" fillId="0" borderId="0" xfId="0" applyNumberFormat="1"/>
    <xf numFmtId="0" fontId="1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>
      <selection activeCell="N9" sqref="N9"/>
    </sheetView>
  </sheetViews>
  <sheetFormatPr defaultRowHeight="15"/>
  <cols>
    <col min="1" max="1" width="20.42578125" style="40" bestFit="1" customWidth="1"/>
    <col min="2" max="2" width="8.5703125" bestFit="1" customWidth="1"/>
    <col min="3" max="3" width="6.140625" bestFit="1" customWidth="1"/>
    <col min="4" max="4" width="11" customWidth="1"/>
    <col min="5" max="5" width="14.28515625" customWidth="1"/>
    <col min="6" max="6" width="1.85546875" customWidth="1"/>
    <col min="7" max="7" width="12.7109375" customWidth="1"/>
    <col min="8" max="8" width="10.5703125" customWidth="1"/>
    <col min="9" max="9" width="9" customWidth="1"/>
    <col min="10" max="11" width="12.5703125" customWidth="1"/>
    <col min="12" max="12" width="10.5703125" customWidth="1"/>
  </cols>
  <sheetData>
    <row r="1" spans="1:13" ht="24.75" customHeight="1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>
      <c r="A2" s="44" t="s">
        <v>8</v>
      </c>
      <c r="B2" s="76"/>
      <c r="C2" s="76"/>
      <c r="D2" s="76"/>
      <c r="E2" s="23"/>
      <c r="G2" s="79" t="s">
        <v>22</v>
      </c>
      <c r="H2" s="79"/>
      <c r="I2" s="79"/>
      <c r="J2" s="79"/>
      <c r="K2" s="19"/>
      <c r="L2" s="9">
        <v>10000</v>
      </c>
    </row>
    <row r="3" spans="1:13">
      <c r="A3" s="44" t="s">
        <v>9</v>
      </c>
      <c r="B3" s="77"/>
      <c r="C3" s="77"/>
      <c r="D3" s="77"/>
      <c r="E3" s="24"/>
      <c r="G3" s="10" t="s">
        <v>12</v>
      </c>
      <c r="H3" s="11"/>
      <c r="I3" s="11"/>
      <c r="J3" s="12"/>
      <c r="K3" s="20"/>
      <c r="L3" s="9">
        <v>12000</v>
      </c>
    </row>
    <row r="4" spans="1:13">
      <c r="A4" s="44" t="s">
        <v>10</v>
      </c>
      <c r="B4" s="78"/>
      <c r="C4" s="78"/>
      <c r="D4" s="78"/>
      <c r="E4" s="25"/>
      <c r="G4" s="80" t="s">
        <v>16</v>
      </c>
      <c r="H4" s="81"/>
      <c r="I4" s="81"/>
      <c r="J4" s="82"/>
      <c r="K4" s="31"/>
      <c r="L4" s="22">
        <v>2000</v>
      </c>
    </row>
    <row r="5" spans="1:13">
      <c r="A5" s="44" t="s">
        <v>15</v>
      </c>
      <c r="B5" s="77"/>
      <c r="C5" s="77"/>
      <c r="D5" s="77"/>
      <c r="E5" s="24"/>
      <c r="G5" s="61" t="s">
        <v>20</v>
      </c>
      <c r="H5" s="62"/>
      <c r="I5" s="62"/>
      <c r="J5" s="62"/>
      <c r="K5" s="63"/>
      <c r="L5" s="21"/>
    </row>
    <row r="6" spans="1:13">
      <c r="A6" s="69"/>
      <c r="B6" s="70"/>
      <c r="C6" s="70"/>
      <c r="D6" s="71"/>
      <c r="E6" s="15"/>
      <c r="G6" s="64" t="s">
        <v>31</v>
      </c>
      <c r="H6" s="64"/>
      <c r="I6" s="64"/>
      <c r="J6" s="64"/>
      <c r="K6" s="64"/>
      <c r="L6" s="32">
        <f>L71</f>
        <v>223477</v>
      </c>
    </row>
    <row r="7" spans="1:13" ht="16.5" customHeight="1">
      <c r="A7" s="72"/>
      <c r="B7" s="73"/>
      <c r="C7" s="73"/>
      <c r="D7" s="74"/>
      <c r="E7" s="15"/>
      <c r="G7" s="55" t="s">
        <v>32</v>
      </c>
      <c r="H7" s="56"/>
      <c r="I7" s="56"/>
      <c r="J7" s="56"/>
      <c r="K7" s="57"/>
      <c r="L7" s="33">
        <f>L70</f>
        <v>228015</v>
      </c>
    </row>
    <row r="8" spans="1:13" ht="16.5" customHeight="1">
      <c r="A8" s="45"/>
      <c r="B8" s="15"/>
      <c r="C8" s="15"/>
      <c r="D8" s="15"/>
      <c r="E8" s="15"/>
      <c r="G8" s="14"/>
      <c r="H8" s="14"/>
      <c r="I8" s="14"/>
      <c r="J8" s="14"/>
      <c r="K8" s="14"/>
      <c r="L8" s="14"/>
    </row>
    <row r="9" spans="1:13" ht="16.5" customHeight="1">
      <c r="A9" s="45"/>
      <c r="B9" s="15"/>
      <c r="C9" s="15"/>
      <c r="D9" s="15"/>
      <c r="E9" s="15"/>
      <c r="G9" s="14"/>
      <c r="H9" s="14"/>
      <c r="I9" s="14"/>
      <c r="J9" s="14"/>
      <c r="K9" s="14"/>
      <c r="L9" s="14"/>
    </row>
    <row r="10" spans="1:13" ht="16.5" customHeight="1">
      <c r="A10" s="45"/>
      <c r="B10" s="15"/>
      <c r="C10" s="15"/>
      <c r="D10" s="15"/>
      <c r="E10" s="15"/>
      <c r="F10" s="16"/>
      <c r="G10" s="14"/>
      <c r="H10" s="14"/>
      <c r="I10" s="14"/>
      <c r="J10" s="14"/>
      <c r="K10" s="14"/>
      <c r="L10" s="14"/>
    </row>
    <row r="11" spans="1:13" ht="16.5" customHeight="1" thickBot="1">
      <c r="A11" s="58" t="s">
        <v>13</v>
      </c>
      <c r="B11" s="58"/>
      <c r="C11" s="58"/>
      <c r="D11" s="58"/>
      <c r="E11" s="26"/>
      <c r="G11" s="59" t="s">
        <v>13</v>
      </c>
      <c r="H11" s="59"/>
      <c r="I11" s="59"/>
      <c r="J11" s="59"/>
      <c r="K11" s="59"/>
      <c r="L11" s="60"/>
    </row>
    <row r="12" spans="1:13" ht="18" customHeight="1" thickBot="1">
      <c r="A12" s="65" t="s">
        <v>0</v>
      </c>
      <c r="B12" s="66"/>
      <c r="C12" s="66"/>
      <c r="D12" s="66"/>
      <c r="E12" s="28" t="s">
        <v>18</v>
      </c>
      <c r="G12" s="67" t="s">
        <v>1</v>
      </c>
      <c r="H12" s="68"/>
      <c r="I12" s="68"/>
      <c r="J12" s="68"/>
      <c r="K12" s="37" t="s">
        <v>18</v>
      </c>
      <c r="L12" s="39"/>
      <c r="M12" s="16"/>
    </row>
    <row r="13" spans="1:13">
      <c r="A13" s="46" t="s">
        <v>2</v>
      </c>
      <c r="B13" s="1" t="s">
        <v>3</v>
      </c>
      <c r="C13" s="1" t="s">
        <v>4</v>
      </c>
      <c r="D13" s="27" t="s">
        <v>11</v>
      </c>
      <c r="E13" s="29" t="s">
        <v>17</v>
      </c>
      <c r="G13" s="3" t="s">
        <v>2</v>
      </c>
      <c r="H13" s="3" t="s">
        <v>3</v>
      </c>
      <c r="I13" s="3" t="s">
        <v>4</v>
      </c>
      <c r="J13" s="13" t="s">
        <v>11</v>
      </c>
      <c r="K13" s="38" t="s">
        <v>17</v>
      </c>
      <c r="L13" s="39" t="s">
        <v>5</v>
      </c>
      <c r="M13" s="36"/>
    </row>
    <row r="14" spans="1:13">
      <c r="A14" s="46" t="s">
        <v>14</v>
      </c>
      <c r="B14" s="6">
        <f>CEILING((L2*21/30),1)</f>
        <v>7000</v>
      </c>
      <c r="C14" s="1">
        <v>74.900000000000006</v>
      </c>
      <c r="D14" s="4">
        <f>CEILING((B14*C14/100+B14),1)</f>
        <v>12243</v>
      </c>
      <c r="E14" s="4">
        <f>D14-$L4</f>
        <v>10243</v>
      </c>
      <c r="G14" s="2" t="s">
        <v>6</v>
      </c>
      <c r="H14" s="6">
        <f>CEILING((L3*21/30),1)</f>
        <v>8400</v>
      </c>
      <c r="I14" s="1">
        <v>74.900000000000006</v>
      </c>
      <c r="J14" s="4">
        <f>CEILING((H14*I14/100+H14),1)</f>
        <v>14692</v>
      </c>
      <c r="K14" s="34">
        <f>J14-$L$4</f>
        <v>12692</v>
      </c>
      <c r="L14" s="4">
        <f t="shared" ref="L14:L57" si="0">J14-D14</f>
        <v>2449</v>
      </c>
      <c r="M14" s="36"/>
    </row>
    <row r="15" spans="1:13">
      <c r="A15" s="42">
        <v>41456</v>
      </c>
      <c r="B15" s="6">
        <f>L2</f>
        <v>10000</v>
      </c>
      <c r="C15" s="1">
        <v>78.900000000000006</v>
      </c>
      <c r="D15" s="4">
        <f t="shared" ref="D15:D50" si="1">CEILING((B15*C15/100+B15),1)</f>
        <v>17890</v>
      </c>
      <c r="E15" s="4">
        <f>D15-$L$4</f>
        <v>15890</v>
      </c>
      <c r="G15" s="5">
        <v>41456</v>
      </c>
      <c r="H15" s="6">
        <f>L3</f>
        <v>12000</v>
      </c>
      <c r="I15" s="1">
        <v>78.900000000000006</v>
      </c>
      <c r="J15" s="4">
        <f t="shared" ref="J15:J50" si="2">CEILING((H15*I15/100+H15),1)</f>
        <v>21468</v>
      </c>
      <c r="K15" s="34">
        <f t="shared" ref="K15:K58" si="3">J15-$L$4</f>
        <v>19468</v>
      </c>
      <c r="L15" s="4">
        <f t="shared" si="0"/>
        <v>3578</v>
      </c>
      <c r="M15" s="36"/>
    </row>
    <row r="16" spans="1:13">
      <c r="A16" s="42">
        <v>41487</v>
      </c>
      <c r="B16" s="6">
        <f>B15</f>
        <v>10000</v>
      </c>
      <c r="C16" s="1">
        <v>78.900000000000006</v>
      </c>
      <c r="D16" s="4">
        <f t="shared" si="1"/>
        <v>17890</v>
      </c>
      <c r="E16" s="4">
        <f t="shared" ref="E16:E20" si="4">D16-$L$4</f>
        <v>15890</v>
      </c>
      <c r="G16" s="5">
        <v>41487</v>
      </c>
      <c r="H16" s="6">
        <f>H15</f>
        <v>12000</v>
      </c>
      <c r="I16" s="1">
        <v>78.900000000000006</v>
      </c>
      <c r="J16" s="4">
        <f t="shared" si="2"/>
        <v>21468</v>
      </c>
      <c r="K16" s="34">
        <f t="shared" si="3"/>
        <v>19468</v>
      </c>
      <c r="L16" s="4">
        <f t="shared" si="0"/>
        <v>3578</v>
      </c>
      <c r="M16" s="36"/>
    </row>
    <row r="17" spans="1:13">
      <c r="A17" s="42">
        <v>41518</v>
      </c>
      <c r="B17" s="6">
        <f t="shared" ref="B17:B49" si="5">B16</f>
        <v>10000</v>
      </c>
      <c r="C17" s="1">
        <v>78.900000000000006</v>
      </c>
      <c r="D17" s="4">
        <f t="shared" si="1"/>
        <v>17890</v>
      </c>
      <c r="E17" s="4">
        <f t="shared" si="4"/>
        <v>15890</v>
      </c>
      <c r="G17" s="5">
        <v>41518</v>
      </c>
      <c r="H17" s="6">
        <f t="shared" ref="H17:H49" si="6">H16</f>
        <v>12000</v>
      </c>
      <c r="I17" s="1">
        <v>78.900000000000006</v>
      </c>
      <c r="J17" s="4">
        <f t="shared" si="2"/>
        <v>21468</v>
      </c>
      <c r="K17" s="34">
        <f t="shared" si="3"/>
        <v>19468</v>
      </c>
      <c r="L17" s="4">
        <f t="shared" si="0"/>
        <v>3578</v>
      </c>
      <c r="M17" s="36"/>
    </row>
    <row r="18" spans="1:13">
      <c r="A18" s="42">
        <v>41548</v>
      </c>
      <c r="B18" s="6">
        <f t="shared" si="5"/>
        <v>10000</v>
      </c>
      <c r="C18" s="1">
        <v>85.5</v>
      </c>
      <c r="D18" s="4">
        <f t="shared" si="1"/>
        <v>18550</v>
      </c>
      <c r="E18" s="4">
        <f t="shared" si="4"/>
        <v>16550</v>
      </c>
      <c r="G18" s="5">
        <v>41548</v>
      </c>
      <c r="H18" s="6">
        <f t="shared" si="6"/>
        <v>12000</v>
      </c>
      <c r="I18" s="1">
        <v>85.5</v>
      </c>
      <c r="J18" s="4">
        <f t="shared" si="2"/>
        <v>22260</v>
      </c>
      <c r="K18" s="34">
        <f t="shared" si="3"/>
        <v>20260</v>
      </c>
      <c r="L18" s="4">
        <f t="shared" si="0"/>
        <v>3710</v>
      </c>
      <c r="M18" s="36"/>
    </row>
    <row r="19" spans="1:13">
      <c r="A19" s="42">
        <v>41579</v>
      </c>
      <c r="B19" s="6">
        <f t="shared" si="5"/>
        <v>10000</v>
      </c>
      <c r="C19" s="1">
        <v>85.5</v>
      </c>
      <c r="D19" s="4">
        <f t="shared" si="1"/>
        <v>18550</v>
      </c>
      <c r="E19" s="4">
        <f t="shared" si="4"/>
        <v>16550</v>
      </c>
      <c r="G19" s="5">
        <v>41579</v>
      </c>
      <c r="H19" s="6">
        <f t="shared" si="6"/>
        <v>12000</v>
      </c>
      <c r="I19" s="1">
        <v>85.5</v>
      </c>
      <c r="J19" s="4">
        <f t="shared" si="2"/>
        <v>22260</v>
      </c>
      <c r="K19" s="34">
        <f t="shared" si="3"/>
        <v>20260</v>
      </c>
      <c r="L19" s="4">
        <f t="shared" si="0"/>
        <v>3710</v>
      </c>
      <c r="M19" s="36"/>
    </row>
    <row r="20" spans="1:13">
      <c r="A20" s="42">
        <v>41609</v>
      </c>
      <c r="B20" s="6">
        <f t="shared" si="5"/>
        <v>10000</v>
      </c>
      <c r="C20" s="1">
        <v>85.5</v>
      </c>
      <c r="D20" s="4">
        <f t="shared" si="1"/>
        <v>18550</v>
      </c>
      <c r="E20" s="4">
        <f t="shared" si="4"/>
        <v>16550</v>
      </c>
      <c r="G20" s="5">
        <v>41609</v>
      </c>
      <c r="H20" s="6">
        <f t="shared" si="6"/>
        <v>12000</v>
      </c>
      <c r="I20" s="1">
        <v>85.5</v>
      </c>
      <c r="J20" s="4">
        <f t="shared" si="2"/>
        <v>22260</v>
      </c>
      <c r="K20" s="34">
        <f t="shared" si="3"/>
        <v>20260</v>
      </c>
      <c r="L20" s="4">
        <f t="shared" si="0"/>
        <v>3710</v>
      </c>
      <c r="M20" s="36"/>
    </row>
    <row r="21" spans="1:13">
      <c r="A21" s="42">
        <v>41640</v>
      </c>
      <c r="B21" s="6">
        <f t="shared" si="5"/>
        <v>10000</v>
      </c>
      <c r="C21" s="1">
        <v>90.5</v>
      </c>
      <c r="D21" s="4">
        <f t="shared" si="1"/>
        <v>19050</v>
      </c>
      <c r="E21" s="4">
        <f t="shared" ref="E21" si="7">D21-$L$4</f>
        <v>17050</v>
      </c>
      <c r="G21" s="5">
        <v>41640</v>
      </c>
      <c r="H21" s="6">
        <f t="shared" si="6"/>
        <v>12000</v>
      </c>
      <c r="I21" s="1">
        <v>90.5</v>
      </c>
      <c r="J21" s="4">
        <f t="shared" si="2"/>
        <v>22860</v>
      </c>
      <c r="K21" s="34">
        <f t="shared" si="3"/>
        <v>20860</v>
      </c>
      <c r="L21" s="4">
        <f t="shared" si="0"/>
        <v>3810</v>
      </c>
      <c r="M21" s="36"/>
    </row>
    <row r="22" spans="1:13">
      <c r="A22" s="42">
        <v>41671</v>
      </c>
      <c r="B22" s="6">
        <f t="shared" si="5"/>
        <v>10000</v>
      </c>
      <c r="C22" s="1">
        <v>90.5</v>
      </c>
      <c r="D22" s="4">
        <f t="shared" si="1"/>
        <v>19050</v>
      </c>
      <c r="E22" s="4">
        <f t="shared" ref="E22" si="8">D22-$L$4</f>
        <v>17050</v>
      </c>
      <c r="G22" s="5">
        <v>41671</v>
      </c>
      <c r="H22" s="6">
        <f t="shared" si="6"/>
        <v>12000</v>
      </c>
      <c r="I22" s="1">
        <v>90.5</v>
      </c>
      <c r="J22" s="4">
        <f t="shared" si="2"/>
        <v>22860</v>
      </c>
      <c r="K22" s="34">
        <f t="shared" si="3"/>
        <v>20860</v>
      </c>
      <c r="L22" s="4">
        <f t="shared" si="0"/>
        <v>3810</v>
      </c>
      <c r="M22" s="36"/>
    </row>
    <row r="23" spans="1:13">
      <c r="A23" s="42">
        <v>41699</v>
      </c>
      <c r="B23" s="6">
        <f t="shared" si="5"/>
        <v>10000</v>
      </c>
      <c r="C23" s="1">
        <v>90.5</v>
      </c>
      <c r="D23" s="4">
        <f t="shared" si="1"/>
        <v>19050</v>
      </c>
      <c r="E23" s="4">
        <f t="shared" ref="E23" si="9">D23-$L$4</f>
        <v>17050</v>
      </c>
      <c r="G23" s="5">
        <v>41699</v>
      </c>
      <c r="H23" s="6">
        <f t="shared" si="6"/>
        <v>12000</v>
      </c>
      <c r="I23" s="1">
        <v>90.5</v>
      </c>
      <c r="J23" s="4">
        <f t="shared" si="2"/>
        <v>22860</v>
      </c>
      <c r="K23" s="34">
        <f t="shared" si="3"/>
        <v>20860</v>
      </c>
      <c r="L23" s="4">
        <f t="shared" si="0"/>
        <v>3810</v>
      </c>
      <c r="M23" s="36"/>
    </row>
    <row r="24" spans="1:13">
      <c r="A24" s="42">
        <v>41730</v>
      </c>
      <c r="B24" s="6">
        <f t="shared" si="5"/>
        <v>10000</v>
      </c>
      <c r="C24" s="1">
        <v>88.4</v>
      </c>
      <c r="D24" s="4">
        <f t="shared" si="1"/>
        <v>18840</v>
      </c>
      <c r="E24" s="4">
        <f t="shared" ref="E24" si="10">D24-$L$4</f>
        <v>16840</v>
      </c>
      <c r="G24" s="5">
        <v>41730</v>
      </c>
      <c r="H24" s="6">
        <f t="shared" si="6"/>
        <v>12000</v>
      </c>
      <c r="I24" s="1">
        <v>88.4</v>
      </c>
      <c r="J24" s="4">
        <f t="shared" si="2"/>
        <v>22608</v>
      </c>
      <c r="K24" s="34">
        <f t="shared" si="3"/>
        <v>20608</v>
      </c>
      <c r="L24" s="4">
        <f t="shared" si="0"/>
        <v>3768</v>
      </c>
      <c r="M24" s="36"/>
    </row>
    <row r="25" spans="1:13">
      <c r="A25" s="42">
        <v>41760</v>
      </c>
      <c r="B25" s="6">
        <f t="shared" si="5"/>
        <v>10000</v>
      </c>
      <c r="C25" s="1">
        <v>88.4</v>
      </c>
      <c r="D25" s="4">
        <f t="shared" si="1"/>
        <v>18840</v>
      </c>
      <c r="E25" s="4">
        <f t="shared" ref="E25" si="11">D25-$L$4</f>
        <v>16840</v>
      </c>
      <c r="G25" s="5">
        <v>41760</v>
      </c>
      <c r="H25" s="6">
        <f t="shared" si="6"/>
        <v>12000</v>
      </c>
      <c r="I25" s="1">
        <v>88.4</v>
      </c>
      <c r="J25" s="4">
        <f t="shared" si="2"/>
        <v>22608</v>
      </c>
      <c r="K25" s="34">
        <f t="shared" si="3"/>
        <v>20608</v>
      </c>
      <c r="L25" s="4">
        <f t="shared" si="0"/>
        <v>3768</v>
      </c>
      <c r="M25" s="36"/>
    </row>
    <row r="26" spans="1:13">
      <c r="A26" s="42">
        <v>41791</v>
      </c>
      <c r="B26" s="6">
        <f t="shared" si="5"/>
        <v>10000</v>
      </c>
      <c r="C26" s="1">
        <v>88.4</v>
      </c>
      <c r="D26" s="4">
        <f t="shared" si="1"/>
        <v>18840</v>
      </c>
      <c r="E26" s="4">
        <f t="shared" ref="E26" si="12">D26-$L$4</f>
        <v>16840</v>
      </c>
      <c r="G26" s="5">
        <v>41791</v>
      </c>
      <c r="H26" s="6">
        <f t="shared" si="6"/>
        <v>12000</v>
      </c>
      <c r="I26" s="1">
        <v>88.4</v>
      </c>
      <c r="J26" s="4">
        <f t="shared" si="2"/>
        <v>22608</v>
      </c>
      <c r="K26" s="34">
        <f t="shared" si="3"/>
        <v>20608</v>
      </c>
      <c r="L26" s="4">
        <f t="shared" si="0"/>
        <v>3768</v>
      </c>
      <c r="M26" s="36"/>
    </row>
    <row r="27" spans="1:13">
      <c r="A27" s="42">
        <v>41821</v>
      </c>
      <c r="B27" s="6">
        <f t="shared" si="5"/>
        <v>10000</v>
      </c>
      <c r="C27" s="1">
        <v>91.3</v>
      </c>
      <c r="D27" s="4">
        <f t="shared" si="1"/>
        <v>19130</v>
      </c>
      <c r="E27" s="4">
        <f t="shared" ref="E27" si="13">D27-$L$4</f>
        <v>17130</v>
      </c>
      <c r="G27" s="5">
        <v>41821</v>
      </c>
      <c r="H27" s="6">
        <f t="shared" si="6"/>
        <v>12000</v>
      </c>
      <c r="I27" s="1">
        <v>91.3</v>
      </c>
      <c r="J27" s="4">
        <f t="shared" si="2"/>
        <v>22956</v>
      </c>
      <c r="K27" s="34">
        <f t="shared" si="3"/>
        <v>20956</v>
      </c>
      <c r="L27" s="4">
        <f t="shared" si="0"/>
        <v>3826</v>
      </c>
      <c r="M27" s="36"/>
    </row>
    <row r="28" spans="1:13">
      <c r="A28" s="42">
        <v>41852</v>
      </c>
      <c r="B28" s="6">
        <f t="shared" si="5"/>
        <v>10000</v>
      </c>
      <c r="C28" s="1">
        <v>91.3</v>
      </c>
      <c r="D28" s="4">
        <f t="shared" si="1"/>
        <v>19130</v>
      </c>
      <c r="E28" s="4">
        <f t="shared" ref="E28" si="14">D28-$L$4</f>
        <v>17130</v>
      </c>
      <c r="G28" s="5">
        <v>41852</v>
      </c>
      <c r="H28" s="6">
        <f t="shared" si="6"/>
        <v>12000</v>
      </c>
      <c r="I28" s="1">
        <v>91.3</v>
      </c>
      <c r="J28" s="4">
        <f t="shared" si="2"/>
        <v>22956</v>
      </c>
      <c r="K28" s="34">
        <f t="shared" si="3"/>
        <v>20956</v>
      </c>
      <c r="L28" s="4">
        <f t="shared" si="0"/>
        <v>3826</v>
      </c>
      <c r="M28" s="36"/>
    </row>
    <row r="29" spans="1:13">
      <c r="A29" s="42">
        <v>41883</v>
      </c>
      <c r="B29" s="6">
        <f t="shared" si="5"/>
        <v>10000</v>
      </c>
      <c r="C29" s="1">
        <v>91.3</v>
      </c>
      <c r="D29" s="4">
        <f t="shared" si="1"/>
        <v>19130</v>
      </c>
      <c r="E29" s="4">
        <f t="shared" ref="E29" si="15">D29-$L$4</f>
        <v>17130</v>
      </c>
      <c r="G29" s="5">
        <v>41883</v>
      </c>
      <c r="H29" s="6">
        <f t="shared" si="6"/>
        <v>12000</v>
      </c>
      <c r="I29" s="1">
        <v>91.3</v>
      </c>
      <c r="J29" s="4">
        <f t="shared" si="2"/>
        <v>22956</v>
      </c>
      <c r="K29" s="34">
        <f t="shared" si="3"/>
        <v>20956</v>
      </c>
      <c r="L29" s="4">
        <f t="shared" si="0"/>
        <v>3826</v>
      </c>
      <c r="M29" s="36"/>
    </row>
    <row r="30" spans="1:13">
      <c r="A30" s="42">
        <v>41913</v>
      </c>
      <c r="B30" s="6">
        <f t="shared" si="5"/>
        <v>10000</v>
      </c>
      <c r="C30" s="1">
        <v>98.1</v>
      </c>
      <c r="D30" s="4">
        <f t="shared" si="1"/>
        <v>19810</v>
      </c>
      <c r="E30" s="4">
        <f t="shared" ref="E30" si="16">D30-$L$4</f>
        <v>17810</v>
      </c>
      <c r="G30" s="5">
        <v>41913</v>
      </c>
      <c r="H30" s="6">
        <f t="shared" si="6"/>
        <v>12000</v>
      </c>
      <c r="I30" s="1">
        <v>98.1</v>
      </c>
      <c r="J30" s="4">
        <f t="shared" si="2"/>
        <v>23772</v>
      </c>
      <c r="K30" s="34">
        <f t="shared" si="3"/>
        <v>21772</v>
      </c>
      <c r="L30" s="4">
        <f t="shared" si="0"/>
        <v>3962</v>
      </c>
      <c r="M30" s="36"/>
    </row>
    <row r="31" spans="1:13">
      <c r="A31" s="42">
        <v>41944</v>
      </c>
      <c r="B31" s="6">
        <f t="shared" si="5"/>
        <v>10000</v>
      </c>
      <c r="C31" s="1">
        <v>98.1</v>
      </c>
      <c r="D31" s="4">
        <f t="shared" si="1"/>
        <v>19810</v>
      </c>
      <c r="E31" s="4">
        <f t="shared" ref="E31" si="17">D31-$L$4</f>
        <v>17810</v>
      </c>
      <c r="G31" s="5">
        <v>41944</v>
      </c>
      <c r="H31" s="6">
        <f t="shared" si="6"/>
        <v>12000</v>
      </c>
      <c r="I31" s="1">
        <v>98.1</v>
      </c>
      <c r="J31" s="4">
        <f t="shared" si="2"/>
        <v>23772</v>
      </c>
      <c r="K31" s="34">
        <f t="shared" si="3"/>
        <v>21772</v>
      </c>
      <c r="L31" s="4">
        <f t="shared" si="0"/>
        <v>3962</v>
      </c>
      <c r="M31" s="36"/>
    </row>
    <row r="32" spans="1:13">
      <c r="A32" s="42">
        <v>41974</v>
      </c>
      <c r="B32" s="6">
        <f t="shared" si="5"/>
        <v>10000</v>
      </c>
      <c r="C32" s="1">
        <v>98.1</v>
      </c>
      <c r="D32" s="4">
        <f t="shared" si="1"/>
        <v>19810</v>
      </c>
      <c r="E32" s="4">
        <f t="shared" ref="E32" si="18">D32-$L$4</f>
        <v>17810</v>
      </c>
      <c r="G32" s="5">
        <v>41974</v>
      </c>
      <c r="H32" s="6">
        <f t="shared" si="6"/>
        <v>12000</v>
      </c>
      <c r="I32" s="1">
        <v>98.1</v>
      </c>
      <c r="J32" s="4">
        <f t="shared" si="2"/>
        <v>23772</v>
      </c>
      <c r="K32" s="34">
        <f t="shared" si="3"/>
        <v>21772</v>
      </c>
      <c r="L32" s="4">
        <f t="shared" si="0"/>
        <v>3962</v>
      </c>
      <c r="M32" s="36"/>
    </row>
    <row r="33" spans="1:13">
      <c r="A33" s="42">
        <v>42005</v>
      </c>
      <c r="B33" s="6">
        <f t="shared" si="5"/>
        <v>10000</v>
      </c>
      <c r="C33" s="1">
        <v>100.3</v>
      </c>
      <c r="D33" s="4">
        <f t="shared" si="1"/>
        <v>20030</v>
      </c>
      <c r="E33" s="4">
        <f t="shared" ref="E33" si="19">D33-$L$4</f>
        <v>18030</v>
      </c>
      <c r="G33" s="5">
        <v>42005</v>
      </c>
      <c r="H33" s="6">
        <f t="shared" si="6"/>
        <v>12000</v>
      </c>
      <c r="I33" s="1">
        <v>100.3</v>
      </c>
      <c r="J33" s="4">
        <f t="shared" si="2"/>
        <v>24036</v>
      </c>
      <c r="K33" s="34">
        <f t="shared" si="3"/>
        <v>22036</v>
      </c>
      <c r="L33" s="4">
        <f t="shared" si="0"/>
        <v>4006</v>
      </c>
      <c r="M33" s="36"/>
    </row>
    <row r="34" spans="1:13">
      <c r="A34" s="42">
        <v>42036</v>
      </c>
      <c r="B34" s="6">
        <f t="shared" si="5"/>
        <v>10000</v>
      </c>
      <c r="C34" s="1">
        <v>100.3</v>
      </c>
      <c r="D34" s="4">
        <f t="shared" si="1"/>
        <v>20030</v>
      </c>
      <c r="E34" s="4">
        <f t="shared" ref="E34" si="20">D34-$L$4</f>
        <v>18030</v>
      </c>
      <c r="G34" s="5">
        <v>42036</v>
      </c>
      <c r="H34" s="6">
        <f t="shared" si="6"/>
        <v>12000</v>
      </c>
      <c r="I34" s="1">
        <v>100.3</v>
      </c>
      <c r="J34" s="4">
        <f t="shared" si="2"/>
        <v>24036</v>
      </c>
      <c r="K34" s="34">
        <f t="shared" si="3"/>
        <v>22036</v>
      </c>
      <c r="L34" s="4">
        <f t="shared" si="0"/>
        <v>4006</v>
      </c>
      <c r="M34" s="36"/>
    </row>
    <row r="35" spans="1:13">
      <c r="A35" s="42">
        <v>42064</v>
      </c>
      <c r="B35" s="6">
        <f t="shared" si="5"/>
        <v>10000</v>
      </c>
      <c r="C35" s="1">
        <v>100.3</v>
      </c>
      <c r="D35" s="4">
        <f t="shared" si="1"/>
        <v>20030</v>
      </c>
      <c r="E35" s="4">
        <f t="shared" ref="E35" si="21">D35-$L$4</f>
        <v>18030</v>
      </c>
      <c r="G35" s="5">
        <v>42064</v>
      </c>
      <c r="H35" s="6">
        <f t="shared" si="6"/>
        <v>12000</v>
      </c>
      <c r="I35" s="1">
        <v>100.3</v>
      </c>
      <c r="J35" s="4">
        <f t="shared" si="2"/>
        <v>24036</v>
      </c>
      <c r="K35" s="34">
        <f t="shared" si="3"/>
        <v>22036</v>
      </c>
      <c r="L35" s="4">
        <f t="shared" si="0"/>
        <v>4006</v>
      </c>
      <c r="M35" s="36"/>
    </row>
    <row r="36" spans="1:13">
      <c r="A36" s="42">
        <v>42095</v>
      </c>
      <c r="B36" s="6">
        <f t="shared" si="5"/>
        <v>10000</v>
      </c>
      <c r="C36" s="1">
        <v>100.5</v>
      </c>
      <c r="D36" s="4">
        <f t="shared" si="1"/>
        <v>20050</v>
      </c>
      <c r="E36" s="4">
        <f t="shared" ref="E36" si="22">D36-$L$4</f>
        <v>18050</v>
      </c>
      <c r="G36" s="5">
        <v>42095</v>
      </c>
      <c r="H36" s="6">
        <f t="shared" si="6"/>
        <v>12000</v>
      </c>
      <c r="I36" s="1">
        <v>100.5</v>
      </c>
      <c r="J36" s="4">
        <f t="shared" si="2"/>
        <v>24060</v>
      </c>
      <c r="K36" s="34">
        <f t="shared" si="3"/>
        <v>22060</v>
      </c>
      <c r="L36" s="4">
        <f t="shared" si="0"/>
        <v>4010</v>
      </c>
      <c r="M36" s="36"/>
    </row>
    <row r="37" spans="1:13">
      <c r="A37" s="42">
        <v>42125</v>
      </c>
      <c r="B37" s="6">
        <f t="shared" si="5"/>
        <v>10000</v>
      </c>
      <c r="C37" s="1">
        <v>100.5</v>
      </c>
      <c r="D37" s="4">
        <f t="shared" si="1"/>
        <v>20050</v>
      </c>
      <c r="E37" s="4">
        <f t="shared" ref="E37" si="23">D37-$L$4</f>
        <v>18050</v>
      </c>
      <c r="G37" s="5">
        <v>42125</v>
      </c>
      <c r="H37" s="6">
        <f t="shared" si="6"/>
        <v>12000</v>
      </c>
      <c r="I37" s="1">
        <v>100.5</v>
      </c>
      <c r="J37" s="4">
        <f t="shared" si="2"/>
        <v>24060</v>
      </c>
      <c r="K37" s="34">
        <f t="shared" si="3"/>
        <v>22060</v>
      </c>
      <c r="L37" s="4">
        <f t="shared" si="0"/>
        <v>4010</v>
      </c>
      <c r="M37" s="36"/>
    </row>
    <row r="38" spans="1:13">
      <c r="A38" s="42">
        <v>42156</v>
      </c>
      <c r="B38" s="6">
        <f t="shared" si="5"/>
        <v>10000</v>
      </c>
      <c r="C38" s="1">
        <v>100.5</v>
      </c>
      <c r="D38" s="4">
        <f t="shared" si="1"/>
        <v>20050</v>
      </c>
      <c r="E38" s="4">
        <f t="shared" ref="E38" si="24">D38-$L$4</f>
        <v>18050</v>
      </c>
      <c r="G38" s="5">
        <v>42156</v>
      </c>
      <c r="H38" s="6">
        <f t="shared" si="6"/>
        <v>12000</v>
      </c>
      <c r="I38" s="1">
        <v>100.5</v>
      </c>
      <c r="J38" s="4">
        <f t="shared" si="2"/>
        <v>24060</v>
      </c>
      <c r="K38" s="34">
        <f t="shared" si="3"/>
        <v>22060</v>
      </c>
      <c r="L38" s="4">
        <f t="shared" si="0"/>
        <v>4010</v>
      </c>
      <c r="M38" s="36"/>
    </row>
    <row r="39" spans="1:13">
      <c r="A39" s="42">
        <v>42186</v>
      </c>
      <c r="B39" s="6">
        <f t="shared" si="5"/>
        <v>10000</v>
      </c>
      <c r="C39" s="1">
        <v>102.6</v>
      </c>
      <c r="D39" s="4">
        <f t="shared" si="1"/>
        <v>20260</v>
      </c>
      <c r="E39" s="4">
        <f t="shared" ref="E39" si="25">D39-$L$4</f>
        <v>18260</v>
      </c>
      <c r="G39" s="5">
        <v>42186</v>
      </c>
      <c r="H39" s="6">
        <f t="shared" si="6"/>
        <v>12000</v>
      </c>
      <c r="I39" s="1">
        <v>102.6</v>
      </c>
      <c r="J39" s="4">
        <f t="shared" si="2"/>
        <v>24312</v>
      </c>
      <c r="K39" s="34">
        <f t="shared" si="3"/>
        <v>22312</v>
      </c>
      <c r="L39" s="4">
        <f t="shared" si="0"/>
        <v>4052</v>
      </c>
      <c r="M39" s="36"/>
    </row>
    <row r="40" spans="1:13">
      <c r="A40" s="42">
        <v>42217</v>
      </c>
      <c r="B40" s="6">
        <f t="shared" si="5"/>
        <v>10000</v>
      </c>
      <c r="C40" s="1">
        <v>102.6</v>
      </c>
      <c r="D40" s="4">
        <f t="shared" si="1"/>
        <v>20260</v>
      </c>
      <c r="E40" s="4">
        <f t="shared" ref="E40" si="26">D40-$L$4</f>
        <v>18260</v>
      </c>
      <c r="G40" s="5">
        <v>42217</v>
      </c>
      <c r="H40" s="6">
        <f t="shared" si="6"/>
        <v>12000</v>
      </c>
      <c r="I40" s="1">
        <v>102.6</v>
      </c>
      <c r="J40" s="4">
        <f t="shared" si="2"/>
        <v>24312</v>
      </c>
      <c r="K40" s="34">
        <f t="shared" si="3"/>
        <v>22312</v>
      </c>
      <c r="L40" s="4">
        <f t="shared" si="0"/>
        <v>4052</v>
      </c>
      <c r="M40" s="36"/>
    </row>
    <row r="41" spans="1:13">
      <c r="A41" s="42">
        <v>42248</v>
      </c>
      <c r="B41" s="6">
        <f t="shared" si="5"/>
        <v>10000</v>
      </c>
      <c r="C41" s="1">
        <v>102.6</v>
      </c>
      <c r="D41" s="4">
        <f t="shared" si="1"/>
        <v>20260</v>
      </c>
      <c r="E41" s="4">
        <f t="shared" ref="E41" si="27">D41-$L$4</f>
        <v>18260</v>
      </c>
      <c r="G41" s="5">
        <v>42248</v>
      </c>
      <c r="H41" s="6">
        <f t="shared" si="6"/>
        <v>12000</v>
      </c>
      <c r="I41" s="1">
        <v>102.6</v>
      </c>
      <c r="J41" s="4">
        <f t="shared" si="2"/>
        <v>24312</v>
      </c>
      <c r="K41" s="34">
        <f t="shared" si="3"/>
        <v>22312</v>
      </c>
      <c r="L41" s="4">
        <f t="shared" si="0"/>
        <v>4052</v>
      </c>
      <c r="M41" s="36"/>
    </row>
    <row r="42" spans="1:13">
      <c r="A42" s="42">
        <v>42278</v>
      </c>
      <c r="B42" s="6">
        <f t="shared" si="5"/>
        <v>10000</v>
      </c>
      <c r="C42" s="1">
        <v>107.9</v>
      </c>
      <c r="D42" s="4">
        <f t="shared" si="1"/>
        <v>20790</v>
      </c>
      <c r="E42" s="4">
        <f t="shared" ref="E42" si="28">D42-$L$4</f>
        <v>18790</v>
      </c>
      <c r="G42" s="5">
        <v>42278</v>
      </c>
      <c r="H42" s="6">
        <f t="shared" si="6"/>
        <v>12000</v>
      </c>
      <c r="I42" s="1">
        <v>107.9</v>
      </c>
      <c r="J42" s="4">
        <f t="shared" si="2"/>
        <v>24948</v>
      </c>
      <c r="K42" s="34">
        <f t="shared" si="3"/>
        <v>22948</v>
      </c>
      <c r="L42" s="4">
        <f t="shared" si="0"/>
        <v>4158</v>
      </c>
      <c r="M42" s="36"/>
    </row>
    <row r="43" spans="1:13">
      <c r="A43" s="42">
        <v>42309</v>
      </c>
      <c r="B43" s="6">
        <f t="shared" si="5"/>
        <v>10000</v>
      </c>
      <c r="C43" s="1">
        <v>107.9</v>
      </c>
      <c r="D43" s="4">
        <f t="shared" si="1"/>
        <v>20790</v>
      </c>
      <c r="E43" s="4">
        <f t="shared" ref="E43" si="29">D43-$L$4</f>
        <v>18790</v>
      </c>
      <c r="G43" s="5">
        <v>42309</v>
      </c>
      <c r="H43" s="6">
        <f t="shared" si="6"/>
        <v>12000</v>
      </c>
      <c r="I43" s="1">
        <v>107.9</v>
      </c>
      <c r="J43" s="4">
        <f t="shared" si="2"/>
        <v>24948</v>
      </c>
      <c r="K43" s="34">
        <f t="shared" si="3"/>
        <v>22948</v>
      </c>
      <c r="L43" s="4">
        <f t="shared" si="0"/>
        <v>4158</v>
      </c>
      <c r="M43" s="36"/>
    </row>
    <row r="44" spans="1:13">
      <c r="A44" s="42">
        <v>42339</v>
      </c>
      <c r="B44" s="6">
        <f t="shared" si="5"/>
        <v>10000</v>
      </c>
      <c r="C44" s="1">
        <v>107.9</v>
      </c>
      <c r="D44" s="4">
        <f t="shared" si="1"/>
        <v>20790</v>
      </c>
      <c r="E44" s="4">
        <f t="shared" ref="E44" si="30">D44-$L$4</f>
        <v>18790</v>
      </c>
      <c r="G44" s="5">
        <v>42339</v>
      </c>
      <c r="H44" s="6">
        <f t="shared" si="6"/>
        <v>12000</v>
      </c>
      <c r="I44" s="1">
        <v>107.9</v>
      </c>
      <c r="J44" s="4">
        <f t="shared" si="2"/>
        <v>24948</v>
      </c>
      <c r="K44" s="34">
        <f t="shared" si="3"/>
        <v>22948</v>
      </c>
      <c r="L44" s="4">
        <f t="shared" si="0"/>
        <v>4158</v>
      </c>
      <c r="M44" s="36"/>
    </row>
    <row r="45" spans="1:13">
      <c r="A45" s="42">
        <v>42370</v>
      </c>
      <c r="B45" s="6">
        <f t="shared" si="5"/>
        <v>10000</v>
      </c>
      <c r="C45" s="1">
        <v>112.4</v>
      </c>
      <c r="D45" s="4">
        <f t="shared" si="1"/>
        <v>21240</v>
      </c>
      <c r="E45" s="4">
        <f t="shared" ref="E45" si="31">D45-$L$4</f>
        <v>19240</v>
      </c>
      <c r="G45" s="5">
        <v>42370</v>
      </c>
      <c r="H45" s="6">
        <f t="shared" si="6"/>
        <v>12000</v>
      </c>
      <c r="I45" s="1">
        <v>112.4</v>
      </c>
      <c r="J45" s="4">
        <f t="shared" si="2"/>
        <v>25488</v>
      </c>
      <c r="K45" s="34">
        <f t="shared" si="3"/>
        <v>23488</v>
      </c>
      <c r="L45" s="4">
        <f t="shared" si="0"/>
        <v>4248</v>
      </c>
      <c r="M45" s="36"/>
    </row>
    <row r="46" spans="1:13">
      <c r="A46" s="42">
        <v>42401</v>
      </c>
      <c r="B46" s="6">
        <f t="shared" si="5"/>
        <v>10000</v>
      </c>
      <c r="C46" s="1">
        <v>112.4</v>
      </c>
      <c r="D46" s="4">
        <f t="shared" si="1"/>
        <v>21240</v>
      </c>
      <c r="E46" s="4">
        <f t="shared" ref="E46" si="32">D46-$L$4</f>
        <v>19240</v>
      </c>
      <c r="G46" s="5">
        <v>42401</v>
      </c>
      <c r="H46" s="6">
        <f t="shared" si="6"/>
        <v>12000</v>
      </c>
      <c r="I46" s="1">
        <v>112.4</v>
      </c>
      <c r="J46" s="4">
        <f t="shared" si="2"/>
        <v>25488</v>
      </c>
      <c r="K46" s="34">
        <f t="shared" si="3"/>
        <v>23488</v>
      </c>
      <c r="L46" s="4">
        <f t="shared" si="0"/>
        <v>4248</v>
      </c>
      <c r="M46" s="36"/>
    </row>
    <row r="47" spans="1:13">
      <c r="A47" s="42">
        <v>42430</v>
      </c>
      <c r="B47" s="6">
        <f t="shared" si="5"/>
        <v>10000</v>
      </c>
      <c r="C47" s="1">
        <v>112.4</v>
      </c>
      <c r="D47" s="4">
        <f t="shared" si="1"/>
        <v>21240</v>
      </c>
      <c r="E47" s="4">
        <f t="shared" ref="E47" si="33">D47-$L$4</f>
        <v>19240</v>
      </c>
      <c r="G47" s="5">
        <v>42430</v>
      </c>
      <c r="H47" s="6">
        <f t="shared" si="6"/>
        <v>12000</v>
      </c>
      <c r="I47" s="1">
        <v>112.4</v>
      </c>
      <c r="J47" s="4">
        <f t="shared" si="2"/>
        <v>25488</v>
      </c>
      <c r="K47" s="34">
        <f t="shared" si="3"/>
        <v>23488</v>
      </c>
      <c r="L47" s="4">
        <f t="shared" si="0"/>
        <v>4248</v>
      </c>
      <c r="M47" s="36"/>
    </row>
    <row r="48" spans="1:13">
      <c r="A48" s="42">
        <v>42461</v>
      </c>
      <c r="B48" s="6">
        <f t="shared" si="5"/>
        <v>10000</v>
      </c>
      <c r="C48" s="1">
        <v>112.4</v>
      </c>
      <c r="D48" s="4">
        <f t="shared" si="1"/>
        <v>21240</v>
      </c>
      <c r="E48" s="4">
        <f t="shared" ref="E48" si="34">D48-$L$4</f>
        <v>19240</v>
      </c>
      <c r="G48" s="5">
        <v>42461</v>
      </c>
      <c r="H48" s="6">
        <f t="shared" si="6"/>
        <v>12000</v>
      </c>
      <c r="I48" s="1">
        <v>112.4</v>
      </c>
      <c r="J48" s="4">
        <f t="shared" si="2"/>
        <v>25488</v>
      </c>
      <c r="K48" s="34">
        <f t="shared" si="3"/>
        <v>23488</v>
      </c>
      <c r="L48" s="4">
        <f t="shared" si="0"/>
        <v>4248</v>
      </c>
      <c r="M48" s="36"/>
    </row>
    <row r="49" spans="1:13">
      <c r="A49" s="42">
        <v>42491</v>
      </c>
      <c r="B49" s="6">
        <f t="shared" si="5"/>
        <v>10000</v>
      </c>
      <c r="C49" s="1">
        <v>112.4</v>
      </c>
      <c r="D49" s="4">
        <f t="shared" si="1"/>
        <v>21240</v>
      </c>
      <c r="E49" s="4">
        <f t="shared" ref="E49" si="35">D49-$L$4</f>
        <v>19240</v>
      </c>
      <c r="G49" s="5">
        <v>42491</v>
      </c>
      <c r="H49" s="6">
        <f t="shared" si="6"/>
        <v>12000</v>
      </c>
      <c r="I49" s="1">
        <v>112.4</v>
      </c>
      <c r="J49" s="4">
        <f t="shared" si="2"/>
        <v>25488</v>
      </c>
      <c r="K49" s="34">
        <f t="shared" si="3"/>
        <v>23488</v>
      </c>
      <c r="L49" s="4">
        <f t="shared" si="0"/>
        <v>4248</v>
      </c>
      <c r="M49" s="36"/>
    </row>
    <row r="50" spans="1:13">
      <c r="A50" s="42">
        <v>42522</v>
      </c>
      <c r="B50" s="6">
        <f>B49</f>
        <v>10000</v>
      </c>
      <c r="C50" s="7">
        <v>112.4</v>
      </c>
      <c r="D50" s="8">
        <f t="shared" si="1"/>
        <v>21240</v>
      </c>
      <c r="E50" s="4">
        <f t="shared" ref="E50" si="36">D50-$L$4</f>
        <v>19240</v>
      </c>
      <c r="G50" s="5">
        <v>42522</v>
      </c>
      <c r="H50" s="6">
        <f>H49</f>
        <v>12000</v>
      </c>
      <c r="I50" s="7">
        <v>112.4</v>
      </c>
      <c r="J50" s="8">
        <f t="shared" si="2"/>
        <v>25488</v>
      </c>
      <c r="K50" s="34">
        <f t="shared" si="3"/>
        <v>23488</v>
      </c>
      <c r="L50" s="4">
        <f t="shared" si="0"/>
        <v>4248</v>
      </c>
      <c r="M50" s="36"/>
    </row>
    <row r="51" spans="1:13">
      <c r="A51" s="42">
        <v>42552</v>
      </c>
      <c r="B51" s="6">
        <f>B49</f>
        <v>10000</v>
      </c>
      <c r="C51" s="7">
        <v>114.8</v>
      </c>
      <c r="D51" s="8">
        <f>CEILING((B51*C51/100+B51),1)</f>
        <v>21480</v>
      </c>
      <c r="E51" s="4">
        <f t="shared" ref="E51" si="37">D51-$L$4</f>
        <v>19480</v>
      </c>
      <c r="G51" s="5">
        <v>42552</v>
      </c>
      <c r="H51" s="6">
        <f>H49</f>
        <v>12000</v>
      </c>
      <c r="I51" s="7">
        <v>114.8</v>
      </c>
      <c r="J51" s="8">
        <f>CEILING((H51*I51/100+H51),1)</f>
        <v>25776</v>
      </c>
      <c r="K51" s="34">
        <f t="shared" si="3"/>
        <v>23776</v>
      </c>
      <c r="L51" s="4">
        <f t="shared" si="0"/>
        <v>4296</v>
      </c>
      <c r="M51" s="36"/>
    </row>
    <row r="52" spans="1:13">
      <c r="A52" s="47">
        <v>42583</v>
      </c>
      <c r="B52" s="18">
        <f>B50</f>
        <v>10000</v>
      </c>
      <c r="C52" s="7">
        <v>114.8</v>
      </c>
      <c r="D52" s="8">
        <f>CEILING((B52*C52/100+B52),1)</f>
        <v>21480</v>
      </c>
      <c r="E52" s="4">
        <f t="shared" ref="E52" si="38">D52-$L$4</f>
        <v>19480</v>
      </c>
      <c r="G52" s="17">
        <v>42583</v>
      </c>
      <c r="H52" s="18">
        <f>H50</f>
        <v>12000</v>
      </c>
      <c r="I52" s="7">
        <v>114.8</v>
      </c>
      <c r="J52" s="8">
        <f>CEILING((H52*I52/100+H52),1)</f>
        <v>25776</v>
      </c>
      <c r="K52" s="34">
        <f t="shared" si="3"/>
        <v>23776</v>
      </c>
      <c r="L52" s="4">
        <f t="shared" si="0"/>
        <v>4296</v>
      </c>
      <c r="M52" s="36"/>
    </row>
    <row r="53" spans="1:13">
      <c r="A53" s="42">
        <v>42614</v>
      </c>
      <c r="B53" s="6">
        <f>B51</f>
        <v>10000</v>
      </c>
      <c r="C53" s="1">
        <v>114.8</v>
      </c>
      <c r="D53" s="4">
        <f>CEILING((B53*C53/100+B53),1)</f>
        <v>21480</v>
      </c>
      <c r="E53" s="4">
        <f t="shared" ref="E53" si="39">D53-$L$4</f>
        <v>19480</v>
      </c>
      <c r="F53" s="30"/>
      <c r="G53" s="5">
        <v>42614</v>
      </c>
      <c r="H53" s="6">
        <f>H51</f>
        <v>12000</v>
      </c>
      <c r="I53" s="1">
        <v>114.8</v>
      </c>
      <c r="J53" s="4">
        <f>CEILING((H53*I53/100+H53),1)</f>
        <v>25776</v>
      </c>
      <c r="K53" s="34">
        <f t="shared" si="3"/>
        <v>23776</v>
      </c>
      <c r="L53" s="4">
        <f t="shared" si="0"/>
        <v>4296</v>
      </c>
      <c r="M53" s="36"/>
    </row>
    <row r="54" spans="1:13">
      <c r="A54" s="42">
        <v>42644</v>
      </c>
      <c r="B54" s="6">
        <f t="shared" ref="B54:B57" si="40">B52</f>
        <v>10000</v>
      </c>
      <c r="C54" s="1">
        <v>120.3</v>
      </c>
      <c r="D54" s="4">
        <f t="shared" ref="D54:D56" si="41">CEILING((B54*C54/100+B54),1)</f>
        <v>22030</v>
      </c>
      <c r="E54" s="4">
        <f t="shared" ref="E54" si="42">D54-$L$4</f>
        <v>20030</v>
      </c>
      <c r="F54" s="30"/>
      <c r="G54" s="5">
        <v>42644</v>
      </c>
      <c r="H54" s="6">
        <f t="shared" ref="H54:H57" si="43">H52</f>
        <v>12000</v>
      </c>
      <c r="I54" s="1">
        <v>120.3</v>
      </c>
      <c r="J54" s="4">
        <f t="shared" ref="J54:J56" si="44">CEILING((H54*I54/100+H54),1)</f>
        <v>26436</v>
      </c>
      <c r="K54" s="34">
        <f t="shared" si="3"/>
        <v>24436</v>
      </c>
      <c r="L54" s="4">
        <f t="shared" si="0"/>
        <v>4406</v>
      </c>
      <c r="M54" s="36"/>
    </row>
    <row r="55" spans="1:13">
      <c r="A55" s="42">
        <v>42675</v>
      </c>
      <c r="B55" s="6">
        <f t="shared" si="40"/>
        <v>10000</v>
      </c>
      <c r="C55" s="1">
        <v>120.3</v>
      </c>
      <c r="D55" s="4">
        <f t="shared" si="41"/>
        <v>22030</v>
      </c>
      <c r="E55" s="4">
        <f t="shared" ref="E55" si="45">D55-$L$4</f>
        <v>20030</v>
      </c>
      <c r="F55" s="30"/>
      <c r="G55" s="5">
        <v>42675</v>
      </c>
      <c r="H55" s="6">
        <f t="shared" si="43"/>
        <v>12000</v>
      </c>
      <c r="I55" s="1">
        <v>120.3</v>
      </c>
      <c r="J55" s="4">
        <f t="shared" si="44"/>
        <v>26436</v>
      </c>
      <c r="K55" s="34">
        <f t="shared" si="3"/>
        <v>24436</v>
      </c>
      <c r="L55" s="4">
        <f t="shared" si="0"/>
        <v>4406</v>
      </c>
      <c r="M55" s="36"/>
    </row>
    <row r="56" spans="1:13">
      <c r="A56" s="42">
        <v>42705</v>
      </c>
      <c r="B56" s="6">
        <f t="shared" si="40"/>
        <v>10000</v>
      </c>
      <c r="C56" s="1">
        <v>120.3</v>
      </c>
      <c r="D56" s="4">
        <f t="shared" si="41"/>
        <v>22030</v>
      </c>
      <c r="E56" s="4">
        <f t="shared" ref="E56" si="46">D56-$L$4</f>
        <v>20030</v>
      </c>
      <c r="F56" s="30"/>
      <c r="G56" s="5">
        <v>42705</v>
      </c>
      <c r="H56" s="6">
        <f t="shared" si="43"/>
        <v>12000</v>
      </c>
      <c r="I56" s="1">
        <v>120.3</v>
      </c>
      <c r="J56" s="4">
        <f t="shared" si="44"/>
        <v>26436</v>
      </c>
      <c r="K56" s="34">
        <f t="shared" si="3"/>
        <v>24436</v>
      </c>
      <c r="L56" s="4">
        <f t="shared" si="0"/>
        <v>4406</v>
      </c>
      <c r="M56" s="36"/>
    </row>
    <row r="57" spans="1:13">
      <c r="A57" s="42">
        <v>42736</v>
      </c>
      <c r="B57" s="6">
        <f t="shared" si="40"/>
        <v>10000</v>
      </c>
      <c r="C57" s="1">
        <v>119.5</v>
      </c>
      <c r="D57" s="4">
        <f t="shared" ref="D57" si="47">CEILING((B57*C57/100+B57),1)</f>
        <v>21950</v>
      </c>
      <c r="E57" s="4">
        <f t="shared" ref="E57:E58" si="48">D57-$L$4</f>
        <v>19950</v>
      </c>
      <c r="F57" s="30"/>
      <c r="G57" s="5">
        <v>42736</v>
      </c>
      <c r="H57" s="6">
        <f t="shared" si="43"/>
        <v>12000</v>
      </c>
      <c r="I57" s="1">
        <v>119.5</v>
      </c>
      <c r="J57" s="4">
        <f t="shared" ref="J57" si="49">CEILING((H57*I57/100+H57),1)</f>
        <v>26340</v>
      </c>
      <c r="K57" s="34">
        <f t="shared" si="3"/>
        <v>24340</v>
      </c>
      <c r="L57" s="4">
        <f t="shared" si="0"/>
        <v>4390</v>
      </c>
      <c r="M57" s="36"/>
    </row>
    <row r="58" spans="1:13">
      <c r="A58" s="42" t="s">
        <v>19</v>
      </c>
      <c r="B58" s="6">
        <f>B57</f>
        <v>10000</v>
      </c>
      <c r="C58" s="1">
        <v>119.5</v>
      </c>
      <c r="D58" s="4">
        <f t="shared" ref="D58" si="50">CEILING((B58*C58/100+B58),1)</f>
        <v>21950</v>
      </c>
      <c r="E58" s="4">
        <f t="shared" si="48"/>
        <v>19950</v>
      </c>
      <c r="F58" s="30"/>
      <c r="G58" s="42" t="s">
        <v>19</v>
      </c>
      <c r="H58" s="6">
        <f>H57</f>
        <v>12000</v>
      </c>
      <c r="I58" s="1">
        <v>119.5</v>
      </c>
      <c r="J58" s="4">
        <f t="shared" ref="J58" si="51">CEILING((H58*I58/100+H58),1)</f>
        <v>26340</v>
      </c>
      <c r="K58" s="34">
        <f t="shared" si="3"/>
        <v>24340</v>
      </c>
      <c r="L58" s="4">
        <f>J58-D58</f>
        <v>4390</v>
      </c>
      <c r="M58" s="36"/>
    </row>
    <row r="59" spans="1:13">
      <c r="A59" s="42" t="s">
        <v>21</v>
      </c>
      <c r="B59" s="41">
        <f>B58</f>
        <v>10000</v>
      </c>
      <c r="C59" s="1">
        <v>119.5</v>
      </c>
      <c r="D59" s="4">
        <f t="shared" ref="D59" si="52">CEILING((B59*C59/100+B59),1)</f>
        <v>21950</v>
      </c>
      <c r="E59" s="4">
        <f t="shared" ref="E59" si="53">D59-$L$4</f>
        <v>19950</v>
      </c>
      <c r="F59" s="30"/>
      <c r="G59" s="42" t="s">
        <v>21</v>
      </c>
      <c r="H59" s="6">
        <f>H58</f>
        <v>12000</v>
      </c>
      <c r="I59" s="1">
        <v>119.5</v>
      </c>
      <c r="J59" s="4">
        <f t="shared" ref="J59" si="54">CEILING((H59*I59/100+H59),1)</f>
        <v>26340</v>
      </c>
      <c r="K59" s="34">
        <f t="shared" ref="K59" si="55">J59-$L$4</f>
        <v>24340</v>
      </c>
      <c r="L59" s="4">
        <f>J59-D59</f>
        <v>4390</v>
      </c>
      <c r="M59" s="36"/>
    </row>
    <row r="60" spans="1:13">
      <c r="A60" s="42">
        <v>42826</v>
      </c>
      <c r="B60" s="41">
        <f t="shared" ref="B60:B63" si="56">B59</f>
        <v>10000</v>
      </c>
      <c r="C60" s="1">
        <v>117.1</v>
      </c>
      <c r="D60" s="4">
        <f t="shared" ref="D60:D63" si="57">CEILING((B60*C60/100+B60),1)</f>
        <v>21710</v>
      </c>
      <c r="E60" s="4">
        <f t="shared" ref="E60:E63" si="58">D60-$L$4</f>
        <v>19710</v>
      </c>
      <c r="F60" s="30"/>
      <c r="G60" s="42">
        <v>42826</v>
      </c>
      <c r="H60" s="6">
        <f t="shared" ref="H60:H63" si="59">H59</f>
        <v>12000</v>
      </c>
      <c r="I60" s="1">
        <v>117.1</v>
      </c>
      <c r="J60" s="4">
        <f t="shared" ref="J60:J63" si="60">CEILING((H60*I60/100+H60),1)</f>
        <v>26052</v>
      </c>
      <c r="K60" s="34">
        <f t="shared" ref="K60:K63" si="61">J60-$L$4</f>
        <v>24052</v>
      </c>
      <c r="L60" s="4">
        <f t="shared" ref="L60:L63" si="62">J60-D60</f>
        <v>4342</v>
      </c>
      <c r="M60" s="36"/>
    </row>
    <row r="61" spans="1:13">
      <c r="A61" s="42">
        <v>42856</v>
      </c>
      <c r="B61" s="41">
        <f t="shared" si="56"/>
        <v>10000</v>
      </c>
      <c r="C61" s="1">
        <v>117.1</v>
      </c>
      <c r="D61" s="4">
        <f t="shared" si="57"/>
        <v>21710</v>
      </c>
      <c r="E61" s="4">
        <f t="shared" si="58"/>
        <v>19710</v>
      </c>
      <c r="F61" s="30"/>
      <c r="G61" s="42">
        <v>42856</v>
      </c>
      <c r="H61" s="6">
        <f t="shared" si="59"/>
        <v>12000</v>
      </c>
      <c r="I61" s="1">
        <v>117.1</v>
      </c>
      <c r="J61" s="4">
        <f t="shared" si="60"/>
        <v>26052</v>
      </c>
      <c r="K61" s="34">
        <f t="shared" si="61"/>
        <v>24052</v>
      </c>
      <c r="L61" s="4">
        <f t="shared" si="62"/>
        <v>4342</v>
      </c>
      <c r="M61" s="36"/>
    </row>
    <row r="62" spans="1:13">
      <c r="A62" s="42">
        <v>42887</v>
      </c>
      <c r="B62" s="41">
        <f t="shared" si="56"/>
        <v>10000</v>
      </c>
      <c r="C62" s="1">
        <v>117.1</v>
      </c>
      <c r="D62" s="4">
        <f t="shared" si="57"/>
        <v>21710</v>
      </c>
      <c r="E62" s="4">
        <f t="shared" si="58"/>
        <v>19710</v>
      </c>
      <c r="F62" s="30"/>
      <c r="G62" s="42">
        <v>42887</v>
      </c>
      <c r="H62" s="6">
        <f t="shared" si="59"/>
        <v>12000</v>
      </c>
      <c r="I62" s="1">
        <v>117.1</v>
      </c>
      <c r="J62" s="4">
        <f t="shared" si="60"/>
        <v>26052</v>
      </c>
      <c r="K62" s="34">
        <f t="shared" si="61"/>
        <v>24052</v>
      </c>
      <c r="L62" s="4">
        <f t="shared" si="62"/>
        <v>4342</v>
      </c>
      <c r="M62" s="36"/>
    </row>
    <row r="63" spans="1:13">
      <c r="A63" s="42">
        <v>42917</v>
      </c>
      <c r="B63" s="41">
        <f t="shared" si="56"/>
        <v>10000</v>
      </c>
      <c r="C63" s="1">
        <v>119</v>
      </c>
      <c r="D63" s="4">
        <f t="shared" si="57"/>
        <v>21900</v>
      </c>
      <c r="E63" s="4">
        <f t="shared" si="58"/>
        <v>19900</v>
      </c>
      <c r="F63" s="30"/>
      <c r="G63" s="42">
        <v>42917</v>
      </c>
      <c r="H63" s="6">
        <f t="shared" si="59"/>
        <v>12000</v>
      </c>
      <c r="I63" s="1">
        <v>119</v>
      </c>
      <c r="J63" s="4">
        <f t="shared" si="60"/>
        <v>26280</v>
      </c>
      <c r="K63" s="34">
        <f t="shared" si="61"/>
        <v>24280</v>
      </c>
      <c r="L63" s="4">
        <f t="shared" si="62"/>
        <v>4380</v>
      </c>
      <c r="M63" s="36"/>
    </row>
    <row r="64" spans="1:13">
      <c r="A64" s="42">
        <v>42948</v>
      </c>
      <c r="B64" s="41">
        <f t="shared" ref="B64:B69" si="63">B63</f>
        <v>10000</v>
      </c>
      <c r="C64" s="1">
        <v>119</v>
      </c>
      <c r="D64" s="4">
        <f t="shared" ref="D64" si="64">CEILING((B64*C64/100+B64),1)</f>
        <v>21900</v>
      </c>
      <c r="E64" s="4">
        <f t="shared" ref="E64" si="65">D64-$L$4</f>
        <v>19900</v>
      </c>
      <c r="F64" s="30"/>
      <c r="G64" s="42">
        <v>42948</v>
      </c>
      <c r="H64" s="6">
        <f t="shared" ref="H64:H69" si="66">H63</f>
        <v>12000</v>
      </c>
      <c r="I64" s="1">
        <v>119</v>
      </c>
      <c r="J64" s="4">
        <f t="shared" ref="J64" si="67">CEILING((H64*I64/100+H64),1)</f>
        <v>26280</v>
      </c>
      <c r="K64" s="34">
        <f t="shared" ref="K64" si="68">J64-$L$4</f>
        <v>24280</v>
      </c>
      <c r="L64" s="4">
        <f t="shared" ref="L64:L65" si="69">J64-D64</f>
        <v>4380</v>
      </c>
      <c r="M64" s="16"/>
    </row>
    <row r="65" spans="1:15">
      <c r="A65" s="43">
        <v>42979</v>
      </c>
      <c r="B65" s="41">
        <f t="shared" si="63"/>
        <v>10000</v>
      </c>
      <c r="C65" s="1">
        <v>119</v>
      </c>
      <c r="D65" s="4">
        <f t="shared" ref="D65" si="70">CEILING((B65*C65/100+B65),1)</f>
        <v>21900</v>
      </c>
      <c r="E65" s="4">
        <f t="shared" ref="E65" si="71">D65-$L$4</f>
        <v>19900</v>
      </c>
      <c r="F65" s="30"/>
      <c r="G65" s="49" t="s">
        <v>23</v>
      </c>
      <c r="H65" s="6">
        <f t="shared" si="66"/>
        <v>12000</v>
      </c>
      <c r="I65" s="1">
        <v>119</v>
      </c>
      <c r="J65" s="4">
        <f t="shared" ref="J65" si="72">CEILING((H65*I65/100+H65),1)</f>
        <v>26280</v>
      </c>
      <c r="K65" s="34">
        <f t="shared" ref="K65" si="73">J65-$L$4</f>
        <v>24280</v>
      </c>
      <c r="L65" s="4">
        <f t="shared" si="69"/>
        <v>4380</v>
      </c>
      <c r="M65" s="16"/>
    </row>
    <row r="66" spans="1:15">
      <c r="A66" s="51" t="s">
        <v>24</v>
      </c>
      <c r="B66" s="41">
        <f t="shared" si="63"/>
        <v>10000</v>
      </c>
      <c r="C66" s="1">
        <v>124.3</v>
      </c>
      <c r="D66" s="4">
        <f t="shared" ref="D66:D69" si="74">CEILING((B66*C66/100+B66),1)</f>
        <v>22430</v>
      </c>
      <c r="E66" s="4">
        <f t="shared" ref="E66:E69" si="75">D66-$L$4</f>
        <v>20430</v>
      </c>
      <c r="F66" s="30"/>
      <c r="G66" s="49" t="s">
        <v>23</v>
      </c>
      <c r="H66" s="6">
        <f t="shared" si="66"/>
        <v>12000</v>
      </c>
      <c r="I66" s="1">
        <v>124.3</v>
      </c>
      <c r="J66" s="4">
        <f t="shared" ref="J66:J69" si="76">CEILING((H66*I66/100+H66),1)</f>
        <v>26916</v>
      </c>
      <c r="K66" s="34">
        <f t="shared" ref="K66:K69" si="77">J66-$L$4</f>
        <v>24916</v>
      </c>
      <c r="L66" s="4">
        <f t="shared" ref="L66:L69" si="78">J66-D66</f>
        <v>4486</v>
      </c>
      <c r="M66" s="16"/>
    </row>
    <row r="67" spans="1:15">
      <c r="A67" s="51" t="s">
        <v>25</v>
      </c>
      <c r="B67" s="41">
        <f t="shared" si="63"/>
        <v>10000</v>
      </c>
      <c r="C67" s="1">
        <v>124.3</v>
      </c>
      <c r="D67" s="4">
        <f t="shared" si="74"/>
        <v>22430</v>
      </c>
      <c r="E67" s="4">
        <f t="shared" si="75"/>
        <v>20430</v>
      </c>
      <c r="F67" s="30"/>
      <c r="G67" s="49" t="s">
        <v>23</v>
      </c>
      <c r="H67" s="6">
        <f t="shared" si="66"/>
        <v>12000</v>
      </c>
      <c r="I67" s="1">
        <v>124.3</v>
      </c>
      <c r="J67" s="4">
        <f t="shared" si="76"/>
        <v>26916</v>
      </c>
      <c r="K67" s="34">
        <f t="shared" si="77"/>
        <v>24916</v>
      </c>
      <c r="L67" s="4">
        <f t="shared" si="78"/>
        <v>4486</v>
      </c>
      <c r="M67" s="16"/>
    </row>
    <row r="68" spans="1:15">
      <c r="A68" s="51" t="s">
        <v>26</v>
      </c>
      <c r="B68" s="41">
        <f t="shared" si="63"/>
        <v>10000</v>
      </c>
      <c r="C68" s="1">
        <v>124.3</v>
      </c>
      <c r="D68" s="4">
        <f t="shared" si="74"/>
        <v>22430</v>
      </c>
      <c r="E68" s="4">
        <f t="shared" si="75"/>
        <v>20430</v>
      </c>
      <c r="F68" s="30"/>
      <c r="G68" s="49" t="s">
        <v>23</v>
      </c>
      <c r="H68" s="6">
        <f t="shared" si="66"/>
        <v>12000</v>
      </c>
      <c r="I68" s="1">
        <v>124.3</v>
      </c>
      <c r="J68" s="4">
        <f t="shared" si="76"/>
        <v>26916</v>
      </c>
      <c r="K68" s="34">
        <f t="shared" si="77"/>
        <v>24916</v>
      </c>
      <c r="L68" s="4">
        <f t="shared" si="78"/>
        <v>4486</v>
      </c>
      <c r="M68" s="16"/>
    </row>
    <row r="69" spans="1:15">
      <c r="A69" s="44" t="s">
        <v>27</v>
      </c>
      <c r="B69" s="41">
        <f t="shared" si="63"/>
        <v>10000</v>
      </c>
      <c r="C69" s="1">
        <v>126.9</v>
      </c>
      <c r="D69" s="4">
        <f t="shared" si="74"/>
        <v>22690</v>
      </c>
      <c r="E69" s="4">
        <f t="shared" si="75"/>
        <v>20690</v>
      </c>
      <c r="F69" s="30"/>
      <c r="G69" s="49" t="s">
        <v>23</v>
      </c>
      <c r="H69" s="6">
        <f t="shared" si="66"/>
        <v>12000</v>
      </c>
      <c r="I69" s="1">
        <v>126.9</v>
      </c>
      <c r="J69" s="4">
        <f t="shared" si="76"/>
        <v>27228</v>
      </c>
      <c r="K69" s="34">
        <f t="shared" si="77"/>
        <v>25228</v>
      </c>
      <c r="L69" s="4">
        <f t="shared" si="78"/>
        <v>4538</v>
      </c>
      <c r="M69" s="16"/>
    </row>
    <row r="70" spans="1:15">
      <c r="G70" s="53" t="s">
        <v>29</v>
      </c>
      <c r="H70" s="53"/>
      <c r="I70" s="53"/>
      <c r="J70" s="53"/>
      <c r="L70" s="50">
        <f>SUM(L14:L69)</f>
        <v>228015</v>
      </c>
      <c r="M70" s="16"/>
    </row>
    <row r="71" spans="1:15">
      <c r="G71" s="54" t="s">
        <v>30</v>
      </c>
      <c r="H71" s="54"/>
      <c r="I71" s="54"/>
      <c r="J71" s="54"/>
      <c r="L71" s="52">
        <f>L70-L69</f>
        <v>223477</v>
      </c>
      <c r="M71" s="35"/>
    </row>
    <row r="72" spans="1:15">
      <c r="M72" s="35"/>
    </row>
    <row r="73" spans="1:15">
      <c r="M73" s="35"/>
    </row>
    <row r="74" spans="1:15">
      <c r="M74" s="35"/>
      <c r="O74" s="48"/>
    </row>
    <row r="75" spans="1:15">
      <c r="D75" s="40"/>
      <c r="H75" t="s">
        <v>28</v>
      </c>
    </row>
  </sheetData>
  <mergeCells count="18">
    <mergeCell ref="A1:L1"/>
    <mergeCell ref="B2:D2"/>
    <mergeCell ref="B3:D3"/>
    <mergeCell ref="B4:D4"/>
    <mergeCell ref="B5:D5"/>
    <mergeCell ref="G2:J2"/>
    <mergeCell ref="G4:J4"/>
    <mergeCell ref="G5:K5"/>
    <mergeCell ref="G6:K6"/>
    <mergeCell ref="A12:D12"/>
    <mergeCell ref="G12:J12"/>
    <mergeCell ref="A6:D6"/>
    <mergeCell ref="A7:D7"/>
    <mergeCell ref="G70:J70"/>
    <mergeCell ref="G71:J71"/>
    <mergeCell ref="G7:K7"/>
    <mergeCell ref="A11:D11"/>
    <mergeCell ref="G11:L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S RAMANKUTTY</dc:creator>
  <cp:lastModifiedBy>user</cp:lastModifiedBy>
  <cp:lastPrinted>2017-03-08T04:43:17Z</cp:lastPrinted>
  <dcterms:created xsi:type="dcterms:W3CDTF">2016-10-20T02:23:42Z</dcterms:created>
  <dcterms:modified xsi:type="dcterms:W3CDTF">2018-02-01T07:25:50Z</dcterms:modified>
</cp:coreProperties>
</file>