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<sst xmlns="http://schemas.openxmlformats.org/spreadsheetml/2006/main" count="143" uniqueCount="81">
  <si>
    <t>WITH 68.8% IDA</t>
  </si>
  <si>
    <t>WITH 78.2% IDA</t>
  </si>
  <si>
    <t>Revised BP</t>
  </si>
  <si>
    <t>COMMUTATION</t>
  </si>
  <si>
    <t>NET PENSION</t>
  </si>
  <si>
    <t>IDA%</t>
  </si>
  <si>
    <t>IDA AMT.</t>
  </si>
  <si>
    <t>TOTAL</t>
  </si>
  <si>
    <t>New BP</t>
  </si>
  <si>
    <t xml:space="preserve"> IDA%</t>
  </si>
  <si>
    <t>Rate</t>
  </si>
  <si>
    <t>Amount</t>
  </si>
  <si>
    <t>Jan.. 2007</t>
  </si>
  <si>
    <t>and type your</t>
  </si>
  <si>
    <t>Old BP</t>
  </si>
  <si>
    <t>old basic pension</t>
  </si>
  <si>
    <t>IDA</t>
  </si>
  <si>
    <t>fitment</t>
  </si>
  <si>
    <t>April.. 2007</t>
  </si>
  <si>
    <t>July.. 2007</t>
  </si>
  <si>
    <t xml:space="preserve">SIMPLIFIED FORMALUAE FOR NEW PENSION =  YOUR OLD PENSION (WITH 68.8%) x 1.0556872038 </t>
  </si>
  <si>
    <t>Oct.. 2007</t>
  </si>
  <si>
    <t>multiplication factor</t>
  </si>
  <si>
    <t>=</t>
  </si>
  <si>
    <t>Jan.... 2008</t>
  </si>
  <si>
    <t>Apr... 2008</t>
  </si>
  <si>
    <t>July.. 2008</t>
  </si>
  <si>
    <t>Oct… 2008</t>
  </si>
  <si>
    <t>Jan.... 2009</t>
  </si>
  <si>
    <t>Apr... 2009</t>
  </si>
  <si>
    <t>July.. 2009</t>
  </si>
  <si>
    <t>Oct… 2009</t>
  </si>
  <si>
    <t>Jan.... 2010</t>
  </si>
  <si>
    <t>Apr... 2010</t>
  </si>
  <si>
    <t>July.. 2010</t>
  </si>
  <si>
    <t>Oct… 2010</t>
  </si>
  <si>
    <t>Jan.... 2011</t>
  </si>
  <si>
    <t>Apr... 2011</t>
  </si>
  <si>
    <t>July.. 2011</t>
  </si>
  <si>
    <t>Oct… 2011</t>
  </si>
  <si>
    <t>Jan.... 2012</t>
  </si>
  <si>
    <t>Apr... 2012</t>
  </si>
  <si>
    <t>July.. 2012</t>
  </si>
  <si>
    <t>Oct… 2012</t>
  </si>
  <si>
    <t>Jan.... 2013</t>
  </si>
  <si>
    <t>Apr... 2013</t>
  </si>
  <si>
    <t>July.. 2013</t>
  </si>
  <si>
    <t>Oct… 2013</t>
  </si>
  <si>
    <t>Jan.... 2014</t>
  </si>
  <si>
    <t>Apr... 2014</t>
  </si>
  <si>
    <t>July.. 2014</t>
  </si>
  <si>
    <t>Oct… 2014</t>
  </si>
  <si>
    <t>Jan.... 2015</t>
  </si>
  <si>
    <t>Apr... 2015</t>
  </si>
  <si>
    <t>May..2015</t>
  </si>
  <si>
    <t>June..2015</t>
  </si>
  <si>
    <t>ARREARS</t>
  </si>
  <si>
    <t>TOTAL PAID FROM JULY 2013</t>
  </si>
  <si>
    <t>TOTAL DUE FROM JULY2013</t>
  </si>
  <si>
    <t>ADD 21 DAYS  of June</t>
  </si>
  <si>
    <t>ADD 21 DAYS OF JUNE 2013</t>
  </si>
  <si>
    <t>ARREARS FROM JUNE 2013</t>
  </si>
  <si>
    <t>78.2% IDA PENSION REVISION CALCULATOR FOR PRE 2007 PENSIONERS: PREPARED BY S. NARASIMHAN, STR DIVISION,  MOBILE 9444415150</t>
  </si>
  <si>
    <t>at retirement</t>
  </si>
  <si>
    <t>FROM 1.1.2007</t>
  </si>
  <si>
    <t>REAL ARREARS   CALCULATIONS FROM :</t>
  </si>
  <si>
    <t>Aug..2015</t>
  </si>
  <si>
    <t>Sep ..2015</t>
  </si>
  <si>
    <t>Nov..2015</t>
  </si>
  <si>
    <t>Oct...2015</t>
  </si>
  <si>
    <t>Dec..2015</t>
  </si>
  <si>
    <t>Jan..2016</t>
  </si>
  <si>
    <t>Feb..2016</t>
  </si>
  <si>
    <t>Mar..2016</t>
  </si>
  <si>
    <t>Apr..2016</t>
  </si>
  <si>
    <t>May..2016</t>
  </si>
  <si>
    <t>June..2016</t>
  </si>
  <si>
    <t>July.. 2015</t>
  </si>
  <si>
    <r>
      <t xml:space="preserve">Click on </t>
    </r>
    <r>
      <rPr>
        <b/>
        <sz val="11"/>
        <color indexed="8"/>
        <rFont val="Arial"/>
        <family val="2"/>
      </rPr>
      <t>in E5</t>
    </r>
  </si>
  <si>
    <t>68.8%  REVISION</t>
  </si>
  <si>
    <t>78.2% REVISION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</si>
</sst>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12"/>
      <name val="Calibri"/>
      <family val="2"/>
    </font>
    <font>
      <b/>
      <u val="single"/>
      <sz val="18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rgb="FF0000FF"/>
      <name val="Calibri"/>
      <family val="2"/>
    </font>
    <font>
      <b/>
      <u val="single"/>
      <sz val="18"/>
      <color rgb="FF0000FF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9" fillId="0" borderId="15" xfId="0" applyFont="1" applyBorder="1" applyAlignment="1">
      <alignment/>
    </xf>
    <xf numFmtId="0" fontId="49" fillId="0" borderId="14" xfId="0" applyFont="1" applyBorder="1" applyAlignment="1">
      <alignment/>
    </xf>
    <xf numFmtId="170" fontId="0" fillId="0" borderId="14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48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9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47" fillId="0" borderId="16" xfId="0" applyFont="1" applyBorder="1" applyAlignment="1">
      <alignment/>
    </xf>
    <xf numFmtId="171" fontId="47" fillId="0" borderId="15" xfId="0" applyNumberFormat="1" applyFont="1" applyBorder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0" xfId="42" applyNumberFormat="1" applyFont="1" applyAlignment="1">
      <alignment/>
    </xf>
    <xf numFmtId="0" fontId="0" fillId="0" borderId="17" xfId="0" applyBorder="1" applyAlignment="1">
      <alignment/>
    </xf>
    <xf numFmtId="0" fontId="49" fillId="0" borderId="17" xfId="0" applyFont="1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0" fontId="49" fillId="0" borderId="20" xfId="0" applyFont="1" applyBorder="1" applyAlignment="1">
      <alignment/>
    </xf>
    <xf numFmtId="0" fontId="0" fillId="0" borderId="20" xfId="0" applyBorder="1" applyAlignment="1">
      <alignment/>
    </xf>
    <xf numFmtId="0" fontId="49" fillId="0" borderId="10" xfId="0" applyFon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0" fontId="52" fillId="0" borderId="0" xfId="0" applyFont="1" applyAlignment="1">
      <alignment/>
    </xf>
    <xf numFmtId="2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170" fontId="47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70" fontId="47" fillId="0" borderId="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0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14" fontId="54" fillId="0" borderId="0" xfId="0" applyNumberFormat="1" applyFont="1" applyAlignment="1">
      <alignment horizontal="center"/>
    </xf>
    <xf numFmtId="0" fontId="55" fillId="0" borderId="0" xfId="0" applyFont="1" applyBorder="1" applyAlignment="1">
      <alignment horizontal="left"/>
    </xf>
    <xf numFmtId="0" fontId="56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171" fontId="47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170" fontId="0" fillId="0" borderId="0" xfId="0" applyNumberForma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70" fontId="58" fillId="0" borderId="20" xfId="0" applyNumberFormat="1" applyFont="1" applyFill="1" applyBorder="1" applyAlignment="1">
      <alignment horizontal="center"/>
    </xf>
    <xf numFmtId="170" fontId="58" fillId="0" borderId="0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58" fillId="0" borderId="2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30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2" max="2" width="12.28125" style="0" customWidth="1"/>
    <col min="11" max="11" width="10.57421875" style="0" customWidth="1"/>
    <col min="12" max="12" width="11.00390625" style="0" customWidth="1"/>
    <col min="13" max="13" width="16.57421875" style="0" customWidth="1"/>
    <col min="14" max="14" width="14.8515625" style="0" customWidth="1"/>
    <col min="16" max="16" width="10.57421875" style="37" bestFit="1" customWidth="1"/>
    <col min="17" max="17" width="15.57421875" style="0" customWidth="1"/>
    <col min="18" max="18" width="18.7109375" style="0" customWidth="1"/>
    <col min="21" max="21" width="15.140625" style="0" customWidth="1"/>
    <col min="22" max="22" width="13.00390625" style="0" customWidth="1"/>
    <col min="24" max="24" width="10.57421875" style="37" bestFit="1" customWidth="1"/>
    <col min="25" max="25" width="14.28125" style="0" bestFit="1" customWidth="1"/>
  </cols>
  <sheetData>
    <row r="2" ht="23.25">
      <c r="K2" s="50" t="s">
        <v>62</v>
      </c>
    </row>
    <row r="3" spans="3:37" ht="25.5" customHeight="1" thickBot="1">
      <c r="C3" s="67" t="s">
        <v>0</v>
      </c>
      <c r="D3" s="67"/>
      <c r="E3" s="67"/>
      <c r="G3" s="67" t="s">
        <v>1</v>
      </c>
      <c r="H3" s="67"/>
      <c r="I3" s="67"/>
      <c r="K3" s="14"/>
      <c r="L3" s="41"/>
      <c r="M3" s="66" t="s">
        <v>79</v>
      </c>
      <c r="N3" s="41"/>
      <c r="O3" s="41"/>
      <c r="P3" s="42"/>
      <c r="Q3" s="41"/>
      <c r="R3" s="49">
        <v>42166</v>
      </c>
      <c r="S3" s="43"/>
      <c r="T3" s="43"/>
      <c r="U3" s="65" t="s">
        <v>80</v>
      </c>
      <c r="V3" s="43"/>
      <c r="W3" s="43"/>
      <c r="X3" s="44"/>
      <c r="Y3" s="43"/>
      <c r="AC3" s="67"/>
      <c r="AD3" s="67"/>
      <c r="AE3" s="67"/>
      <c r="AG3" s="67"/>
      <c r="AH3" s="67"/>
      <c r="AI3" s="67"/>
      <c r="AK3" s="54"/>
    </row>
    <row r="4" spans="1:37" ht="15.75" thickBot="1">
      <c r="A4" s="70" t="s">
        <v>78</v>
      </c>
      <c r="B4" s="71"/>
      <c r="C4" s="3"/>
      <c r="D4" s="4" t="s">
        <v>10</v>
      </c>
      <c r="E4" s="5" t="s">
        <v>11</v>
      </c>
      <c r="G4" s="3"/>
      <c r="H4" s="6" t="s">
        <v>10</v>
      </c>
      <c r="I4" s="5" t="s">
        <v>11</v>
      </c>
      <c r="K4" s="45"/>
      <c r="L4" s="46" t="s">
        <v>2</v>
      </c>
      <c r="M4" s="46" t="s">
        <v>3</v>
      </c>
      <c r="N4" s="46" t="s">
        <v>4</v>
      </c>
      <c r="O4" s="46" t="s">
        <v>5</v>
      </c>
      <c r="P4" s="47" t="s">
        <v>6</v>
      </c>
      <c r="Q4" s="48" t="s">
        <v>7</v>
      </c>
      <c r="S4" s="45"/>
      <c r="T4" s="46" t="s">
        <v>8</v>
      </c>
      <c r="U4" s="46" t="s">
        <v>3</v>
      </c>
      <c r="V4" s="46" t="s">
        <v>4</v>
      </c>
      <c r="W4" s="46" t="s">
        <v>9</v>
      </c>
      <c r="X4" s="47" t="s">
        <v>6</v>
      </c>
      <c r="Y4" s="48" t="s">
        <v>7</v>
      </c>
      <c r="AA4" s="68"/>
      <c r="AB4" s="69"/>
      <c r="AC4" s="14"/>
      <c r="AD4" s="12"/>
      <c r="AE4" s="14"/>
      <c r="AG4" s="14"/>
      <c r="AH4" s="14"/>
      <c r="AI4" s="14"/>
      <c r="AK4" s="54"/>
    </row>
    <row r="5" spans="1:37" ht="15">
      <c r="A5" s="70" t="s">
        <v>13</v>
      </c>
      <c r="B5" s="71"/>
      <c r="C5" s="11" t="s">
        <v>14</v>
      </c>
      <c r="D5" s="12"/>
      <c r="E5" s="13">
        <v>1000</v>
      </c>
      <c r="G5" s="11" t="s">
        <v>14</v>
      </c>
      <c r="H5" s="14"/>
      <c r="I5" s="13">
        <f>E5</f>
        <v>1000</v>
      </c>
      <c r="K5" s="1" t="s">
        <v>12</v>
      </c>
      <c r="L5" s="8">
        <f>E8</f>
        <v>2195</v>
      </c>
      <c r="M5" s="34">
        <f>C17</f>
        <v>400</v>
      </c>
      <c r="N5" s="34">
        <f>L5-M5</f>
        <v>1795</v>
      </c>
      <c r="O5" s="1">
        <v>0</v>
      </c>
      <c r="P5" s="2">
        <v>0</v>
      </c>
      <c r="Q5" s="1">
        <f>N5+P5</f>
        <v>1795</v>
      </c>
      <c r="S5" s="1" t="s">
        <v>12</v>
      </c>
      <c r="T5" s="34">
        <f>I8</f>
        <v>2317</v>
      </c>
      <c r="U5" s="34">
        <f>C17</f>
        <v>400</v>
      </c>
      <c r="V5" s="34">
        <f>T5-U5</f>
        <v>1917</v>
      </c>
      <c r="W5" s="1">
        <v>0</v>
      </c>
      <c r="X5" s="2">
        <v>0</v>
      </c>
      <c r="Y5" s="1">
        <f>CEILING((V5+X5),1)</f>
        <v>1917</v>
      </c>
      <c r="AA5" s="68"/>
      <c r="AB5" s="69"/>
      <c r="AC5" s="14"/>
      <c r="AD5" s="12"/>
      <c r="AE5" s="52"/>
      <c r="AG5" s="14"/>
      <c r="AH5" s="14"/>
      <c r="AI5" s="52"/>
      <c r="AK5" s="15"/>
    </row>
    <row r="6" spans="1:35" ht="15">
      <c r="A6" s="70" t="s">
        <v>15</v>
      </c>
      <c r="B6" s="71"/>
      <c r="C6" s="11" t="s">
        <v>16</v>
      </c>
      <c r="D6" s="12">
        <v>68.8</v>
      </c>
      <c r="E6" s="16">
        <f>(E5*D6/100)</f>
        <v>688</v>
      </c>
      <c r="G6" s="11" t="s">
        <v>16</v>
      </c>
      <c r="H6" s="14">
        <v>78.2</v>
      </c>
      <c r="I6" s="16">
        <f>I5*H6/100</f>
        <v>782</v>
      </c>
      <c r="K6" s="7"/>
      <c r="L6" s="9">
        <f aca="true" t="shared" si="0" ref="L6:L69">$L$5</f>
        <v>2195</v>
      </c>
      <c r="M6" s="9">
        <f aca="true" t="shared" si="1" ref="M6:M69">$M$5</f>
        <v>400</v>
      </c>
      <c r="N6" s="9">
        <f aca="true" t="shared" si="2" ref="N6:N69">L6-M6</f>
        <v>1795</v>
      </c>
      <c r="O6" s="7">
        <v>0</v>
      </c>
      <c r="P6" s="10">
        <v>0</v>
      </c>
      <c r="Q6" s="7">
        <f>N6+P6</f>
        <v>1795</v>
      </c>
      <c r="S6" s="7"/>
      <c r="T6" s="9">
        <f aca="true" t="shared" si="3" ref="T6:T69">$T$5</f>
        <v>2317</v>
      </c>
      <c r="U6" s="9">
        <f aca="true" t="shared" si="4" ref="U6:U69">$U$5</f>
        <v>400</v>
      </c>
      <c r="V6" s="9">
        <f>T6-U6</f>
        <v>1917</v>
      </c>
      <c r="W6" s="7">
        <v>0</v>
      </c>
      <c r="X6" s="10">
        <v>0</v>
      </c>
      <c r="Y6" s="7">
        <f aca="true" t="shared" si="5" ref="Y6:Y69">CEILING((V6+X6),1)</f>
        <v>1917</v>
      </c>
      <c r="AA6" s="68"/>
      <c r="AB6" s="69"/>
      <c r="AC6" s="14"/>
      <c r="AD6" s="12"/>
      <c r="AE6" s="14"/>
      <c r="AG6" s="14"/>
      <c r="AH6" s="14"/>
      <c r="AI6" s="14"/>
    </row>
    <row r="7" spans="1:35" ht="15">
      <c r="A7" s="51" t="s">
        <v>63</v>
      </c>
      <c r="B7" s="51"/>
      <c r="C7" s="11" t="s">
        <v>17</v>
      </c>
      <c r="D7" s="17">
        <v>0.3</v>
      </c>
      <c r="E7" s="16">
        <f>(E5+E6)*0.3</f>
        <v>506.4</v>
      </c>
      <c r="G7" s="11" t="s">
        <v>17</v>
      </c>
      <c r="H7" s="18">
        <v>0.3</v>
      </c>
      <c r="I7" s="16">
        <f>(I5+I6)*0.3</f>
        <v>534.6</v>
      </c>
      <c r="K7" s="7"/>
      <c r="L7" s="9">
        <f t="shared" si="0"/>
        <v>2195</v>
      </c>
      <c r="M7" s="9">
        <f t="shared" si="1"/>
        <v>400</v>
      </c>
      <c r="N7" s="9">
        <f t="shared" si="2"/>
        <v>1795</v>
      </c>
      <c r="O7" s="7">
        <v>0</v>
      </c>
      <c r="P7" s="10">
        <v>0</v>
      </c>
      <c r="Q7" s="7">
        <f>N7+P7</f>
        <v>1795</v>
      </c>
      <c r="S7" s="7"/>
      <c r="T7" s="9">
        <f t="shared" si="3"/>
        <v>2317</v>
      </c>
      <c r="U7" s="9">
        <f t="shared" si="4"/>
        <v>400</v>
      </c>
      <c r="V7" s="9">
        <f aca="true" t="shared" si="6" ref="V7:V70">T7-U7</f>
        <v>1917</v>
      </c>
      <c r="W7" s="7">
        <v>0</v>
      </c>
      <c r="X7" s="10">
        <v>0</v>
      </c>
      <c r="Y7" s="7">
        <f t="shared" si="5"/>
        <v>1917</v>
      </c>
      <c r="AC7" s="14"/>
      <c r="AD7" s="17"/>
      <c r="AE7" s="14"/>
      <c r="AG7" s="14"/>
      <c r="AH7" s="18"/>
      <c r="AI7" s="14"/>
    </row>
    <row r="8" spans="3:35" ht="15">
      <c r="C8" s="11" t="s">
        <v>8</v>
      </c>
      <c r="D8" s="12"/>
      <c r="E8" s="8">
        <f>CEILING((E5+E6+E7),1)</f>
        <v>2195</v>
      </c>
      <c r="G8" s="11" t="s">
        <v>8</v>
      </c>
      <c r="H8" s="14"/>
      <c r="I8" s="8">
        <f>CEILING((I5+I6+I7),1)</f>
        <v>2317</v>
      </c>
      <c r="K8" s="19" t="s">
        <v>18</v>
      </c>
      <c r="L8" s="9">
        <f t="shared" si="0"/>
        <v>2195</v>
      </c>
      <c r="M8" s="9">
        <f t="shared" si="1"/>
        <v>400</v>
      </c>
      <c r="N8" s="9">
        <f t="shared" si="2"/>
        <v>1795</v>
      </c>
      <c r="O8" s="7">
        <v>0.8</v>
      </c>
      <c r="P8" s="10">
        <f>L8*O8/100</f>
        <v>17.56</v>
      </c>
      <c r="Q8" s="7">
        <f>CEILING((N8+P8),1)</f>
        <v>1813</v>
      </c>
      <c r="S8" s="19" t="s">
        <v>18</v>
      </c>
      <c r="T8" s="7">
        <f t="shared" si="3"/>
        <v>2317</v>
      </c>
      <c r="U8" s="9">
        <f t="shared" si="4"/>
        <v>400</v>
      </c>
      <c r="V8" s="9">
        <f t="shared" si="6"/>
        <v>1917</v>
      </c>
      <c r="W8" s="7">
        <v>0.8</v>
      </c>
      <c r="X8" s="10">
        <f>T8*W8/100</f>
        <v>18.536</v>
      </c>
      <c r="Y8" s="7">
        <f t="shared" si="5"/>
        <v>1936</v>
      </c>
      <c r="AC8" s="14"/>
      <c r="AD8" s="12"/>
      <c r="AE8" s="53"/>
      <c r="AG8" s="14"/>
      <c r="AH8" s="14"/>
      <c r="AI8" s="53"/>
    </row>
    <row r="9" spans="3:35" ht="15">
      <c r="C9" s="20"/>
      <c r="D9" s="12"/>
      <c r="E9" s="16"/>
      <c r="G9" s="20"/>
      <c r="H9" s="14"/>
      <c r="I9" s="21"/>
      <c r="K9" s="19"/>
      <c r="L9" s="9">
        <f t="shared" si="0"/>
        <v>2195</v>
      </c>
      <c r="M9" s="9">
        <f t="shared" si="1"/>
        <v>400</v>
      </c>
      <c r="N9" s="9">
        <f t="shared" si="2"/>
        <v>1795</v>
      </c>
      <c r="O9" s="7">
        <v>0.8</v>
      </c>
      <c r="P9" s="10">
        <f aca="true" t="shared" si="7" ref="P9:P61">L9*O9/100</f>
        <v>17.56</v>
      </c>
      <c r="Q9" s="7">
        <f aca="true" t="shared" si="8" ref="Q9:Q72">CEILING((N9+P9),1)</f>
        <v>1813</v>
      </c>
      <c r="S9" s="19"/>
      <c r="T9" s="7">
        <f t="shared" si="3"/>
        <v>2317</v>
      </c>
      <c r="U9" s="9">
        <f t="shared" si="4"/>
        <v>400</v>
      </c>
      <c r="V9" s="9">
        <f t="shared" si="6"/>
        <v>1917</v>
      </c>
      <c r="W9" s="7">
        <v>0.8</v>
      </c>
      <c r="X9" s="10">
        <f aca="true" t="shared" si="9" ref="X9:X72">T9*W9/100</f>
        <v>18.536</v>
      </c>
      <c r="Y9" s="7">
        <f t="shared" si="5"/>
        <v>1936</v>
      </c>
      <c r="AC9" s="54"/>
      <c r="AD9" s="12"/>
      <c r="AE9" s="14"/>
      <c r="AG9" s="54"/>
      <c r="AH9" s="14"/>
      <c r="AI9" s="55"/>
    </row>
    <row r="10" spans="11:25" ht="15">
      <c r="K10" s="19"/>
      <c r="L10" s="9">
        <f t="shared" si="0"/>
        <v>2195</v>
      </c>
      <c r="M10" s="9">
        <f t="shared" si="1"/>
        <v>400</v>
      </c>
      <c r="N10" s="9">
        <f t="shared" si="2"/>
        <v>1795</v>
      </c>
      <c r="O10" s="7">
        <v>0.8</v>
      </c>
      <c r="P10" s="10">
        <f t="shared" si="7"/>
        <v>17.56</v>
      </c>
      <c r="Q10" s="7">
        <f t="shared" si="8"/>
        <v>1813</v>
      </c>
      <c r="S10" s="19"/>
      <c r="T10" s="7">
        <f t="shared" si="3"/>
        <v>2317</v>
      </c>
      <c r="U10" s="7">
        <f t="shared" si="4"/>
        <v>400</v>
      </c>
      <c r="V10" s="9">
        <f t="shared" si="6"/>
        <v>1917</v>
      </c>
      <c r="W10" s="7">
        <v>0.8</v>
      </c>
      <c r="X10" s="10">
        <f t="shared" si="9"/>
        <v>18.536</v>
      </c>
      <c r="Y10" s="7">
        <f t="shared" si="5"/>
        <v>1936</v>
      </c>
    </row>
    <row r="11" spans="11:25" ht="15">
      <c r="K11" s="7" t="s">
        <v>19</v>
      </c>
      <c r="L11" s="9">
        <f t="shared" si="0"/>
        <v>2195</v>
      </c>
      <c r="M11" s="9">
        <f t="shared" si="1"/>
        <v>400</v>
      </c>
      <c r="N11" s="9">
        <f t="shared" si="2"/>
        <v>1795</v>
      </c>
      <c r="O11" s="7">
        <v>1.3</v>
      </c>
      <c r="P11" s="10">
        <f t="shared" si="7"/>
        <v>28.535</v>
      </c>
      <c r="Q11" s="7">
        <f t="shared" si="8"/>
        <v>1824</v>
      </c>
      <c r="S11" s="7" t="s">
        <v>19</v>
      </c>
      <c r="T11" s="7">
        <f t="shared" si="3"/>
        <v>2317</v>
      </c>
      <c r="U11" s="7">
        <f t="shared" si="4"/>
        <v>400</v>
      </c>
      <c r="V11" s="9">
        <f t="shared" si="6"/>
        <v>1917</v>
      </c>
      <c r="W11" s="7">
        <v>1.3</v>
      </c>
      <c r="X11" s="10">
        <f t="shared" si="9"/>
        <v>30.121</v>
      </c>
      <c r="Y11" s="7">
        <f t="shared" si="5"/>
        <v>1948</v>
      </c>
    </row>
    <row r="12" spans="1:27" ht="15">
      <c r="A12" s="22" t="s">
        <v>20</v>
      </c>
      <c r="K12" s="7"/>
      <c r="L12" s="9">
        <f t="shared" si="0"/>
        <v>2195</v>
      </c>
      <c r="M12" s="9">
        <f t="shared" si="1"/>
        <v>400</v>
      </c>
      <c r="N12" s="9">
        <f t="shared" si="2"/>
        <v>1795</v>
      </c>
      <c r="O12" s="7">
        <v>1.3</v>
      </c>
      <c r="P12" s="10">
        <f t="shared" si="7"/>
        <v>28.535</v>
      </c>
      <c r="Q12" s="7">
        <f t="shared" si="8"/>
        <v>1824</v>
      </c>
      <c r="S12" s="7"/>
      <c r="T12" s="7">
        <f t="shared" si="3"/>
        <v>2317</v>
      </c>
      <c r="U12" s="7">
        <f t="shared" si="4"/>
        <v>400</v>
      </c>
      <c r="V12" s="9">
        <f t="shared" si="6"/>
        <v>1917</v>
      </c>
      <c r="W12" s="7">
        <v>1.3</v>
      </c>
      <c r="X12" s="10">
        <f t="shared" si="9"/>
        <v>30.121</v>
      </c>
      <c r="Y12" s="7">
        <f t="shared" si="5"/>
        <v>1948</v>
      </c>
      <c r="AA12" s="22"/>
    </row>
    <row r="13" spans="11:25" ht="15">
      <c r="K13" s="7"/>
      <c r="L13" s="9">
        <f t="shared" si="0"/>
        <v>2195</v>
      </c>
      <c r="M13" s="9">
        <f t="shared" si="1"/>
        <v>400</v>
      </c>
      <c r="N13" s="9">
        <f t="shared" si="2"/>
        <v>1795</v>
      </c>
      <c r="O13" s="7">
        <v>1.3</v>
      </c>
      <c r="P13" s="10">
        <f t="shared" si="7"/>
        <v>28.535</v>
      </c>
      <c r="Q13" s="7">
        <f t="shared" si="8"/>
        <v>1824</v>
      </c>
      <c r="S13" s="7"/>
      <c r="T13" s="7">
        <f t="shared" si="3"/>
        <v>2317</v>
      </c>
      <c r="U13" s="7">
        <f t="shared" si="4"/>
        <v>400</v>
      </c>
      <c r="V13" s="9">
        <f t="shared" si="6"/>
        <v>1917</v>
      </c>
      <c r="W13" s="7">
        <v>1.3</v>
      </c>
      <c r="X13" s="10">
        <f t="shared" si="9"/>
        <v>30.121</v>
      </c>
      <c r="Y13" s="7">
        <f t="shared" si="5"/>
        <v>1948</v>
      </c>
    </row>
    <row r="14" spans="4:34" ht="21">
      <c r="D14" s="23" t="s">
        <v>22</v>
      </c>
      <c r="G14" t="s">
        <v>23</v>
      </c>
      <c r="H14" s="24">
        <v>1.056</v>
      </c>
      <c r="K14" s="7" t="s">
        <v>21</v>
      </c>
      <c r="L14" s="9">
        <f t="shared" si="0"/>
        <v>2195</v>
      </c>
      <c r="M14" s="9">
        <f t="shared" si="1"/>
        <v>400</v>
      </c>
      <c r="N14" s="9">
        <f t="shared" si="2"/>
        <v>1795</v>
      </c>
      <c r="O14" s="7">
        <v>4.2</v>
      </c>
      <c r="P14" s="10">
        <f t="shared" si="7"/>
        <v>92.19</v>
      </c>
      <c r="Q14" s="7">
        <f t="shared" si="8"/>
        <v>1888</v>
      </c>
      <c r="S14" s="7" t="s">
        <v>21</v>
      </c>
      <c r="T14" s="7">
        <f t="shared" si="3"/>
        <v>2317</v>
      </c>
      <c r="U14" s="7">
        <f t="shared" si="4"/>
        <v>400</v>
      </c>
      <c r="V14" s="9">
        <f t="shared" si="6"/>
        <v>1917</v>
      </c>
      <c r="W14" s="7">
        <v>4.2</v>
      </c>
      <c r="X14" s="10">
        <f t="shared" si="9"/>
        <v>97.314</v>
      </c>
      <c r="Y14" s="7">
        <f t="shared" si="5"/>
        <v>2015</v>
      </c>
      <c r="AD14" s="23"/>
      <c r="AH14" s="24"/>
    </row>
    <row r="15" spans="11:25" ht="15">
      <c r="K15" s="7"/>
      <c r="L15" s="9">
        <f t="shared" si="0"/>
        <v>2195</v>
      </c>
      <c r="M15" s="9">
        <f t="shared" si="1"/>
        <v>400</v>
      </c>
      <c r="N15" s="9">
        <f t="shared" si="2"/>
        <v>1795</v>
      </c>
      <c r="O15" s="7">
        <v>4.2</v>
      </c>
      <c r="P15" s="10">
        <f t="shared" si="7"/>
        <v>92.19</v>
      </c>
      <c r="Q15" s="7">
        <f t="shared" si="8"/>
        <v>1888</v>
      </c>
      <c r="S15" s="7"/>
      <c r="T15" s="7">
        <f t="shared" si="3"/>
        <v>2317</v>
      </c>
      <c r="U15" s="7">
        <f t="shared" si="4"/>
        <v>400</v>
      </c>
      <c r="V15" s="9">
        <f t="shared" si="6"/>
        <v>1917</v>
      </c>
      <c r="W15" s="7">
        <v>4.2</v>
      </c>
      <c r="X15" s="10">
        <f t="shared" si="9"/>
        <v>97.314</v>
      </c>
      <c r="Y15" s="7">
        <f t="shared" si="5"/>
        <v>2015</v>
      </c>
    </row>
    <row r="16" spans="11:25" ht="15">
      <c r="K16" s="7"/>
      <c r="L16" s="9">
        <f t="shared" si="0"/>
        <v>2195</v>
      </c>
      <c r="M16" s="9">
        <f t="shared" si="1"/>
        <v>400</v>
      </c>
      <c r="N16" s="9">
        <f t="shared" si="2"/>
        <v>1795</v>
      </c>
      <c r="O16" s="7">
        <v>4.2</v>
      </c>
      <c r="P16" s="10">
        <f t="shared" si="7"/>
        <v>92.19</v>
      </c>
      <c r="Q16" s="7">
        <f t="shared" si="8"/>
        <v>1888</v>
      </c>
      <c r="S16" s="7"/>
      <c r="T16" s="7">
        <f t="shared" si="3"/>
        <v>2317</v>
      </c>
      <c r="U16" s="7">
        <f t="shared" si="4"/>
        <v>400</v>
      </c>
      <c r="V16" s="9">
        <f t="shared" si="6"/>
        <v>1917</v>
      </c>
      <c r="W16" s="7">
        <v>4.2</v>
      </c>
      <c r="X16" s="10">
        <f t="shared" si="9"/>
        <v>97.314</v>
      </c>
      <c r="Y16" s="7">
        <f t="shared" si="5"/>
        <v>2015</v>
      </c>
    </row>
    <row r="17" spans="1:29" ht="15">
      <c r="A17" s="22" t="s">
        <v>3</v>
      </c>
      <c r="B17" s="22"/>
      <c r="C17" s="25">
        <f>ROUNDDOWN((E5*40/100),0)</f>
        <v>400</v>
      </c>
      <c r="K17" s="7" t="s">
        <v>24</v>
      </c>
      <c r="L17" s="9">
        <f t="shared" si="0"/>
        <v>2195</v>
      </c>
      <c r="M17" s="9">
        <f t="shared" si="1"/>
        <v>400</v>
      </c>
      <c r="N17" s="9">
        <f t="shared" si="2"/>
        <v>1795</v>
      </c>
      <c r="O17" s="7">
        <v>5.8</v>
      </c>
      <c r="P17" s="10">
        <f t="shared" si="7"/>
        <v>127.31</v>
      </c>
      <c r="Q17" s="7">
        <f t="shared" si="8"/>
        <v>1923</v>
      </c>
      <c r="S17" s="7" t="s">
        <v>24</v>
      </c>
      <c r="T17" s="7">
        <f t="shared" si="3"/>
        <v>2317</v>
      </c>
      <c r="U17" s="7">
        <f t="shared" si="4"/>
        <v>400</v>
      </c>
      <c r="V17" s="9">
        <f t="shared" si="6"/>
        <v>1917</v>
      </c>
      <c r="W17" s="7">
        <v>5.8</v>
      </c>
      <c r="X17" s="10">
        <f t="shared" si="9"/>
        <v>134.386</v>
      </c>
      <c r="Y17" s="7">
        <f t="shared" si="5"/>
        <v>2052</v>
      </c>
      <c r="AA17" s="22"/>
      <c r="AB17" s="22"/>
      <c r="AC17" s="25"/>
    </row>
    <row r="18" spans="11:25" ht="15">
      <c r="K18" s="7"/>
      <c r="L18" s="9">
        <f t="shared" si="0"/>
        <v>2195</v>
      </c>
      <c r="M18" s="9">
        <f t="shared" si="1"/>
        <v>400</v>
      </c>
      <c r="N18" s="9">
        <f t="shared" si="2"/>
        <v>1795</v>
      </c>
      <c r="O18" s="7">
        <v>5.8</v>
      </c>
      <c r="P18" s="10">
        <f t="shared" si="7"/>
        <v>127.31</v>
      </c>
      <c r="Q18" s="7">
        <f t="shared" si="8"/>
        <v>1923</v>
      </c>
      <c r="S18" s="7"/>
      <c r="T18" s="7">
        <f t="shared" si="3"/>
        <v>2317</v>
      </c>
      <c r="U18" s="7">
        <f t="shared" si="4"/>
        <v>400</v>
      </c>
      <c r="V18" s="9">
        <f t="shared" si="6"/>
        <v>1917</v>
      </c>
      <c r="W18" s="7">
        <v>5.8</v>
      </c>
      <c r="X18" s="10">
        <f t="shared" si="9"/>
        <v>134.386</v>
      </c>
      <c r="Y18" s="7">
        <f t="shared" si="5"/>
        <v>2052</v>
      </c>
    </row>
    <row r="19" spans="11:25" ht="15">
      <c r="K19" s="7"/>
      <c r="L19" s="9">
        <f t="shared" si="0"/>
        <v>2195</v>
      </c>
      <c r="M19" s="9">
        <f t="shared" si="1"/>
        <v>400</v>
      </c>
      <c r="N19" s="9">
        <f t="shared" si="2"/>
        <v>1795</v>
      </c>
      <c r="O19" s="7">
        <v>5.8</v>
      </c>
      <c r="P19" s="10">
        <f t="shared" si="7"/>
        <v>127.31</v>
      </c>
      <c r="Q19" s="7">
        <f t="shared" si="8"/>
        <v>1923</v>
      </c>
      <c r="S19" s="7"/>
      <c r="T19" s="7">
        <f t="shared" si="3"/>
        <v>2317</v>
      </c>
      <c r="U19" s="7">
        <f t="shared" si="4"/>
        <v>400</v>
      </c>
      <c r="V19" s="9">
        <f t="shared" si="6"/>
        <v>1917</v>
      </c>
      <c r="W19" s="7">
        <v>5.8</v>
      </c>
      <c r="X19" s="10">
        <f t="shared" si="9"/>
        <v>134.386</v>
      </c>
      <c r="Y19" s="7">
        <f t="shared" si="5"/>
        <v>2052</v>
      </c>
    </row>
    <row r="20" spans="11:25" ht="15">
      <c r="K20" s="19" t="s">
        <v>25</v>
      </c>
      <c r="L20" s="9">
        <f t="shared" si="0"/>
        <v>2195</v>
      </c>
      <c r="M20" s="9">
        <f t="shared" si="1"/>
        <v>400</v>
      </c>
      <c r="N20" s="9">
        <f t="shared" si="2"/>
        <v>1795</v>
      </c>
      <c r="O20" s="7">
        <v>6.3</v>
      </c>
      <c r="P20" s="10">
        <f t="shared" si="7"/>
        <v>138.285</v>
      </c>
      <c r="Q20" s="7">
        <f t="shared" si="8"/>
        <v>1934</v>
      </c>
      <c r="S20" s="19" t="s">
        <v>25</v>
      </c>
      <c r="T20" s="7">
        <f t="shared" si="3"/>
        <v>2317</v>
      </c>
      <c r="U20" s="7">
        <f t="shared" si="4"/>
        <v>400</v>
      </c>
      <c r="V20" s="9">
        <f t="shared" si="6"/>
        <v>1917</v>
      </c>
      <c r="W20" s="7">
        <v>6.3</v>
      </c>
      <c r="X20" s="10">
        <f t="shared" si="9"/>
        <v>145.971</v>
      </c>
      <c r="Y20" s="7">
        <f t="shared" si="5"/>
        <v>2063</v>
      </c>
    </row>
    <row r="21" spans="11:25" ht="15">
      <c r="K21" s="19"/>
      <c r="L21" s="9">
        <f t="shared" si="0"/>
        <v>2195</v>
      </c>
      <c r="M21" s="9">
        <f t="shared" si="1"/>
        <v>400</v>
      </c>
      <c r="N21" s="9">
        <f t="shared" si="2"/>
        <v>1795</v>
      </c>
      <c r="O21" s="7">
        <v>6.3</v>
      </c>
      <c r="P21" s="10">
        <f t="shared" si="7"/>
        <v>138.285</v>
      </c>
      <c r="Q21" s="7">
        <f t="shared" si="8"/>
        <v>1934</v>
      </c>
      <c r="S21" s="19"/>
      <c r="T21" s="7">
        <f t="shared" si="3"/>
        <v>2317</v>
      </c>
      <c r="U21" s="7">
        <f t="shared" si="4"/>
        <v>400</v>
      </c>
      <c r="V21" s="9">
        <f t="shared" si="6"/>
        <v>1917</v>
      </c>
      <c r="W21" s="7">
        <v>6.3</v>
      </c>
      <c r="X21" s="10">
        <f t="shared" si="9"/>
        <v>145.971</v>
      </c>
      <c r="Y21" s="7">
        <f t="shared" si="5"/>
        <v>2063</v>
      </c>
    </row>
    <row r="22" spans="1:27" ht="21">
      <c r="A22" s="24"/>
      <c r="K22" s="19"/>
      <c r="L22" s="9">
        <f t="shared" si="0"/>
        <v>2195</v>
      </c>
      <c r="M22" s="9">
        <f t="shared" si="1"/>
        <v>400</v>
      </c>
      <c r="N22" s="9">
        <f t="shared" si="2"/>
        <v>1795</v>
      </c>
      <c r="O22" s="7">
        <v>6.3</v>
      </c>
      <c r="P22" s="10">
        <f t="shared" si="7"/>
        <v>138.285</v>
      </c>
      <c r="Q22" s="7">
        <f t="shared" si="8"/>
        <v>1934</v>
      </c>
      <c r="S22" s="19"/>
      <c r="T22" s="7">
        <f t="shared" si="3"/>
        <v>2317</v>
      </c>
      <c r="U22" s="7">
        <f t="shared" si="4"/>
        <v>400</v>
      </c>
      <c r="V22" s="9">
        <f t="shared" si="6"/>
        <v>1917</v>
      </c>
      <c r="W22" s="7">
        <v>6.3</v>
      </c>
      <c r="X22" s="10">
        <f t="shared" si="9"/>
        <v>145.971</v>
      </c>
      <c r="Y22" s="7">
        <f t="shared" si="5"/>
        <v>2063</v>
      </c>
      <c r="AA22" s="24"/>
    </row>
    <row r="23" spans="11:25" ht="15">
      <c r="K23" s="7" t="s">
        <v>26</v>
      </c>
      <c r="L23" s="9">
        <f t="shared" si="0"/>
        <v>2195</v>
      </c>
      <c r="M23" s="9">
        <f t="shared" si="1"/>
        <v>400</v>
      </c>
      <c r="N23" s="9">
        <f t="shared" si="2"/>
        <v>1795</v>
      </c>
      <c r="O23" s="7">
        <v>9.2</v>
      </c>
      <c r="P23" s="10">
        <f t="shared" si="7"/>
        <v>201.94</v>
      </c>
      <c r="Q23" s="7">
        <f t="shared" si="8"/>
        <v>1997</v>
      </c>
      <c r="S23" s="7" t="s">
        <v>26</v>
      </c>
      <c r="T23" s="7">
        <f t="shared" si="3"/>
        <v>2317</v>
      </c>
      <c r="U23" s="7">
        <f t="shared" si="4"/>
        <v>400</v>
      </c>
      <c r="V23" s="9">
        <f t="shared" si="6"/>
        <v>1917</v>
      </c>
      <c r="W23" s="7">
        <v>9.2</v>
      </c>
      <c r="X23" s="10">
        <f t="shared" si="9"/>
        <v>213.164</v>
      </c>
      <c r="Y23" s="7">
        <f t="shared" si="5"/>
        <v>2131</v>
      </c>
    </row>
    <row r="24" spans="11:25" ht="15">
      <c r="K24" s="7"/>
      <c r="L24" s="9">
        <f t="shared" si="0"/>
        <v>2195</v>
      </c>
      <c r="M24" s="9">
        <f t="shared" si="1"/>
        <v>400</v>
      </c>
      <c r="N24" s="9">
        <f t="shared" si="2"/>
        <v>1795</v>
      </c>
      <c r="O24" s="7">
        <v>9.2</v>
      </c>
      <c r="P24" s="10">
        <f t="shared" si="7"/>
        <v>201.94</v>
      </c>
      <c r="Q24" s="7">
        <f t="shared" si="8"/>
        <v>1997</v>
      </c>
      <c r="S24" s="7"/>
      <c r="T24" s="7">
        <f t="shared" si="3"/>
        <v>2317</v>
      </c>
      <c r="U24" s="7">
        <f t="shared" si="4"/>
        <v>400</v>
      </c>
      <c r="V24" s="9">
        <f t="shared" si="6"/>
        <v>1917</v>
      </c>
      <c r="W24" s="7">
        <v>9.2</v>
      </c>
      <c r="X24" s="10">
        <f t="shared" si="9"/>
        <v>213.164</v>
      </c>
      <c r="Y24" s="7">
        <f t="shared" si="5"/>
        <v>2131</v>
      </c>
    </row>
    <row r="25" spans="11:25" ht="15">
      <c r="K25" s="7"/>
      <c r="L25" s="9">
        <f t="shared" si="0"/>
        <v>2195</v>
      </c>
      <c r="M25" s="9">
        <f t="shared" si="1"/>
        <v>400</v>
      </c>
      <c r="N25" s="9">
        <f t="shared" si="2"/>
        <v>1795</v>
      </c>
      <c r="O25" s="7">
        <v>9.2</v>
      </c>
      <c r="P25" s="10">
        <f t="shared" si="7"/>
        <v>201.94</v>
      </c>
      <c r="Q25" s="7">
        <f t="shared" si="8"/>
        <v>1997</v>
      </c>
      <c r="S25" s="7"/>
      <c r="T25" s="7">
        <f t="shared" si="3"/>
        <v>2317</v>
      </c>
      <c r="U25" s="7">
        <f t="shared" si="4"/>
        <v>400</v>
      </c>
      <c r="V25" s="9">
        <f t="shared" si="6"/>
        <v>1917</v>
      </c>
      <c r="W25" s="7">
        <v>9.2</v>
      </c>
      <c r="X25" s="10">
        <f t="shared" si="9"/>
        <v>213.164</v>
      </c>
      <c r="Y25" s="7">
        <f t="shared" si="5"/>
        <v>2131</v>
      </c>
    </row>
    <row r="26" spans="11:25" ht="15">
      <c r="K26" s="7" t="s">
        <v>27</v>
      </c>
      <c r="L26" s="9">
        <f t="shared" si="0"/>
        <v>2195</v>
      </c>
      <c r="M26" s="9">
        <f t="shared" si="1"/>
        <v>400</v>
      </c>
      <c r="N26" s="9">
        <f t="shared" si="2"/>
        <v>1795</v>
      </c>
      <c r="O26" s="7">
        <v>12.9</v>
      </c>
      <c r="P26" s="10">
        <f t="shared" si="7"/>
        <v>283.155</v>
      </c>
      <c r="Q26" s="7">
        <f t="shared" si="8"/>
        <v>2079</v>
      </c>
      <c r="S26" s="7" t="s">
        <v>27</v>
      </c>
      <c r="T26" s="7">
        <f t="shared" si="3"/>
        <v>2317</v>
      </c>
      <c r="U26" s="7">
        <f t="shared" si="4"/>
        <v>400</v>
      </c>
      <c r="V26" s="9">
        <f t="shared" si="6"/>
        <v>1917</v>
      </c>
      <c r="W26" s="7">
        <v>12.9</v>
      </c>
      <c r="X26" s="10">
        <f t="shared" si="9"/>
        <v>298.893</v>
      </c>
      <c r="Y26" s="7">
        <f t="shared" si="5"/>
        <v>2216</v>
      </c>
    </row>
    <row r="27" spans="11:25" ht="15">
      <c r="K27" s="7"/>
      <c r="L27" s="9">
        <f t="shared" si="0"/>
        <v>2195</v>
      </c>
      <c r="M27" s="9">
        <f t="shared" si="1"/>
        <v>400</v>
      </c>
      <c r="N27" s="9">
        <f t="shared" si="2"/>
        <v>1795</v>
      </c>
      <c r="O27" s="7">
        <v>12.9</v>
      </c>
      <c r="P27" s="10">
        <f t="shared" si="7"/>
        <v>283.155</v>
      </c>
      <c r="Q27" s="7">
        <f t="shared" si="8"/>
        <v>2079</v>
      </c>
      <c r="S27" s="7"/>
      <c r="T27" s="7">
        <f t="shared" si="3"/>
        <v>2317</v>
      </c>
      <c r="U27" s="7">
        <f t="shared" si="4"/>
        <v>400</v>
      </c>
      <c r="V27" s="9">
        <f t="shared" si="6"/>
        <v>1917</v>
      </c>
      <c r="W27" s="7">
        <v>12.9</v>
      </c>
      <c r="X27" s="10">
        <f t="shared" si="9"/>
        <v>298.893</v>
      </c>
      <c r="Y27" s="7">
        <f t="shared" si="5"/>
        <v>2216</v>
      </c>
    </row>
    <row r="28" spans="11:25" ht="15">
      <c r="K28" s="7"/>
      <c r="L28" s="9">
        <f t="shared" si="0"/>
        <v>2195</v>
      </c>
      <c r="M28" s="9">
        <f t="shared" si="1"/>
        <v>400</v>
      </c>
      <c r="N28" s="9">
        <f t="shared" si="2"/>
        <v>1795</v>
      </c>
      <c r="O28" s="7">
        <v>12.9</v>
      </c>
      <c r="P28" s="10">
        <f t="shared" si="7"/>
        <v>283.155</v>
      </c>
      <c r="Q28" s="7">
        <f t="shared" si="8"/>
        <v>2079</v>
      </c>
      <c r="S28" s="7"/>
      <c r="T28" s="7">
        <f t="shared" si="3"/>
        <v>2317</v>
      </c>
      <c r="U28" s="7">
        <f t="shared" si="4"/>
        <v>400</v>
      </c>
      <c r="V28" s="9">
        <f t="shared" si="6"/>
        <v>1917</v>
      </c>
      <c r="W28" s="7">
        <v>12.9</v>
      </c>
      <c r="X28" s="10">
        <f t="shared" si="9"/>
        <v>298.893</v>
      </c>
      <c r="Y28" s="7">
        <f t="shared" si="5"/>
        <v>2216</v>
      </c>
    </row>
    <row r="29" spans="11:25" ht="15">
      <c r="K29" s="7" t="s">
        <v>28</v>
      </c>
      <c r="L29" s="9">
        <f t="shared" si="0"/>
        <v>2195</v>
      </c>
      <c r="M29" s="9">
        <f t="shared" si="1"/>
        <v>400</v>
      </c>
      <c r="N29" s="9">
        <f t="shared" si="2"/>
        <v>1795</v>
      </c>
      <c r="O29" s="7">
        <v>16.6</v>
      </c>
      <c r="P29" s="10">
        <f t="shared" si="7"/>
        <v>364.37</v>
      </c>
      <c r="Q29" s="7">
        <f t="shared" si="8"/>
        <v>2160</v>
      </c>
      <c r="S29" s="7" t="s">
        <v>28</v>
      </c>
      <c r="T29" s="7">
        <f t="shared" si="3"/>
        <v>2317</v>
      </c>
      <c r="U29" s="7">
        <f t="shared" si="4"/>
        <v>400</v>
      </c>
      <c r="V29" s="9">
        <f t="shared" si="6"/>
        <v>1917</v>
      </c>
      <c r="W29" s="7">
        <v>16.6</v>
      </c>
      <c r="X29" s="10">
        <f t="shared" si="9"/>
        <v>384.62200000000007</v>
      </c>
      <c r="Y29" s="7">
        <f t="shared" si="5"/>
        <v>2302</v>
      </c>
    </row>
    <row r="30" spans="11:25" ht="15">
      <c r="K30" s="7"/>
      <c r="L30" s="9">
        <f t="shared" si="0"/>
        <v>2195</v>
      </c>
      <c r="M30" s="9">
        <f t="shared" si="1"/>
        <v>400</v>
      </c>
      <c r="N30" s="9">
        <f t="shared" si="2"/>
        <v>1795</v>
      </c>
      <c r="O30" s="7">
        <v>16.6</v>
      </c>
      <c r="P30" s="10">
        <f t="shared" si="7"/>
        <v>364.37</v>
      </c>
      <c r="Q30" s="7">
        <f t="shared" si="8"/>
        <v>2160</v>
      </c>
      <c r="S30" s="7"/>
      <c r="T30" s="7">
        <f t="shared" si="3"/>
        <v>2317</v>
      </c>
      <c r="U30" s="7">
        <f t="shared" si="4"/>
        <v>400</v>
      </c>
      <c r="V30" s="9">
        <f t="shared" si="6"/>
        <v>1917</v>
      </c>
      <c r="W30" s="7">
        <v>16.6</v>
      </c>
      <c r="X30" s="10">
        <f t="shared" si="9"/>
        <v>384.62200000000007</v>
      </c>
      <c r="Y30" s="7">
        <f t="shared" si="5"/>
        <v>2302</v>
      </c>
    </row>
    <row r="31" spans="11:25" ht="15">
      <c r="K31" s="7"/>
      <c r="L31" s="9">
        <f t="shared" si="0"/>
        <v>2195</v>
      </c>
      <c r="M31" s="9">
        <f t="shared" si="1"/>
        <v>400</v>
      </c>
      <c r="N31" s="9">
        <f t="shared" si="2"/>
        <v>1795</v>
      </c>
      <c r="O31" s="7">
        <v>16.6</v>
      </c>
      <c r="P31" s="10">
        <f t="shared" si="7"/>
        <v>364.37</v>
      </c>
      <c r="Q31" s="7">
        <f t="shared" si="8"/>
        <v>2160</v>
      </c>
      <c r="S31" s="7"/>
      <c r="T31" s="7">
        <f t="shared" si="3"/>
        <v>2317</v>
      </c>
      <c r="U31" s="7">
        <f t="shared" si="4"/>
        <v>400</v>
      </c>
      <c r="V31" s="9">
        <f t="shared" si="6"/>
        <v>1917</v>
      </c>
      <c r="W31" s="7">
        <v>16.6</v>
      </c>
      <c r="X31" s="10">
        <f t="shared" si="9"/>
        <v>384.62200000000007</v>
      </c>
      <c r="Y31" s="7">
        <f t="shared" si="5"/>
        <v>2302</v>
      </c>
    </row>
    <row r="32" spans="11:25" ht="15">
      <c r="K32" s="19" t="s">
        <v>29</v>
      </c>
      <c r="L32" s="9">
        <f t="shared" si="0"/>
        <v>2195</v>
      </c>
      <c r="M32" s="9">
        <f t="shared" si="1"/>
        <v>400</v>
      </c>
      <c r="N32" s="9">
        <f t="shared" si="2"/>
        <v>1795</v>
      </c>
      <c r="O32" s="7">
        <v>16.9</v>
      </c>
      <c r="P32" s="10">
        <f t="shared" si="7"/>
        <v>370.955</v>
      </c>
      <c r="Q32" s="7">
        <f t="shared" si="8"/>
        <v>2166</v>
      </c>
      <c r="S32" s="19" t="s">
        <v>29</v>
      </c>
      <c r="T32" s="7">
        <f t="shared" si="3"/>
        <v>2317</v>
      </c>
      <c r="U32" s="7">
        <f t="shared" si="4"/>
        <v>400</v>
      </c>
      <c r="V32" s="9">
        <f t="shared" si="6"/>
        <v>1917</v>
      </c>
      <c r="W32" s="7">
        <v>16.9</v>
      </c>
      <c r="X32" s="10">
        <f t="shared" si="9"/>
        <v>391.573</v>
      </c>
      <c r="Y32" s="7">
        <f t="shared" si="5"/>
        <v>2309</v>
      </c>
    </row>
    <row r="33" spans="11:25" ht="15">
      <c r="K33" s="19"/>
      <c r="L33" s="9">
        <f t="shared" si="0"/>
        <v>2195</v>
      </c>
      <c r="M33" s="9">
        <f t="shared" si="1"/>
        <v>400</v>
      </c>
      <c r="N33" s="9">
        <f t="shared" si="2"/>
        <v>1795</v>
      </c>
      <c r="O33" s="7">
        <v>16.9</v>
      </c>
      <c r="P33" s="10">
        <f t="shared" si="7"/>
        <v>370.955</v>
      </c>
      <c r="Q33" s="7">
        <f t="shared" si="8"/>
        <v>2166</v>
      </c>
      <c r="S33" s="19"/>
      <c r="T33" s="7">
        <f t="shared" si="3"/>
        <v>2317</v>
      </c>
      <c r="U33" s="7">
        <f t="shared" si="4"/>
        <v>400</v>
      </c>
      <c r="V33" s="9">
        <f t="shared" si="6"/>
        <v>1917</v>
      </c>
      <c r="W33" s="7">
        <v>16.9</v>
      </c>
      <c r="X33" s="10">
        <f t="shared" si="9"/>
        <v>391.573</v>
      </c>
      <c r="Y33" s="7">
        <f t="shared" si="5"/>
        <v>2309</v>
      </c>
    </row>
    <row r="34" spans="11:25" ht="15">
      <c r="K34" s="19"/>
      <c r="L34" s="9">
        <f t="shared" si="0"/>
        <v>2195</v>
      </c>
      <c r="M34" s="9">
        <f t="shared" si="1"/>
        <v>400</v>
      </c>
      <c r="N34" s="9">
        <f t="shared" si="2"/>
        <v>1795</v>
      </c>
      <c r="O34" s="7">
        <v>16.9</v>
      </c>
      <c r="P34" s="10">
        <f t="shared" si="7"/>
        <v>370.955</v>
      </c>
      <c r="Q34" s="7">
        <f t="shared" si="8"/>
        <v>2166</v>
      </c>
      <c r="S34" s="19"/>
      <c r="T34" s="7">
        <f t="shared" si="3"/>
        <v>2317</v>
      </c>
      <c r="U34" s="7">
        <f t="shared" si="4"/>
        <v>400</v>
      </c>
      <c r="V34" s="9">
        <f t="shared" si="6"/>
        <v>1917</v>
      </c>
      <c r="W34" s="7">
        <v>16.9</v>
      </c>
      <c r="X34" s="10">
        <f t="shared" si="9"/>
        <v>391.573</v>
      </c>
      <c r="Y34" s="7">
        <f t="shared" si="5"/>
        <v>2309</v>
      </c>
    </row>
    <row r="35" spans="11:25" ht="15">
      <c r="K35" s="7" t="s">
        <v>30</v>
      </c>
      <c r="L35" s="9">
        <f t="shared" si="0"/>
        <v>2195</v>
      </c>
      <c r="M35" s="9">
        <f t="shared" si="1"/>
        <v>400</v>
      </c>
      <c r="N35" s="9">
        <f t="shared" si="2"/>
        <v>1795</v>
      </c>
      <c r="O35" s="7">
        <v>18.5</v>
      </c>
      <c r="P35" s="10">
        <f t="shared" si="7"/>
        <v>406.075</v>
      </c>
      <c r="Q35" s="7">
        <f t="shared" si="8"/>
        <v>2202</v>
      </c>
      <c r="S35" s="7" t="s">
        <v>30</v>
      </c>
      <c r="T35" s="7">
        <f t="shared" si="3"/>
        <v>2317</v>
      </c>
      <c r="U35" s="7">
        <f t="shared" si="4"/>
        <v>400</v>
      </c>
      <c r="V35" s="9">
        <f t="shared" si="6"/>
        <v>1917</v>
      </c>
      <c r="W35" s="7">
        <v>18.5</v>
      </c>
      <c r="X35" s="10">
        <f t="shared" si="9"/>
        <v>428.645</v>
      </c>
      <c r="Y35" s="7">
        <f t="shared" si="5"/>
        <v>2346</v>
      </c>
    </row>
    <row r="36" spans="11:25" ht="15">
      <c r="K36" s="7"/>
      <c r="L36" s="9">
        <f t="shared" si="0"/>
        <v>2195</v>
      </c>
      <c r="M36" s="9">
        <f t="shared" si="1"/>
        <v>400</v>
      </c>
      <c r="N36" s="9">
        <f t="shared" si="2"/>
        <v>1795</v>
      </c>
      <c r="O36" s="7">
        <v>18.5</v>
      </c>
      <c r="P36" s="10">
        <f t="shared" si="7"/>
        <v>406.075</v>
      </c>
      <c r="Q36" s="7">
        <f t="shared" si="8"/>
        <v>2202</v>
      </c>
      <c r="S36" s="7"/>
      <c r="T36" s="7">
        <f t="shared" si="3"/>
        <v>2317</v>
      </c>
      <c r="U36" s="7">
        <f t="shared" si="4"/>
        <v>400</v>
      </c>
      <c r="V36" s="9">
        <f t="shared" si="6"/>
        <v>1917</v>
      </c>
      <c r="W36" s="7">
        <v>18.5</v>
      </c>
      <c r="X36" s="10">
        <f t="shared" si="9"/>
        <v>428.645</v>
      </c>
      <c r="Y36" s="7">
        <f t="shared" si="5"/>
        <v>2346</v>
      </c>
    </row>
    <row r="37" spans="11:25" ht="15">
      <c r="K37" s="7"/>
      <c r="L37" s="9">
        <f t="shared" si="0"/>
        <v>2195</v>
      </c>
      <c r="M37" s="9">
        <f t="shared" si="1"/>
        <v>400</v>
      </c>
      <c r="N37" s="9">
        <f t="shared" si="2"/>
        <v>1795</v>
      </c>
      <c r="O37" s="7">
        <v>18.5</v>
      </c>
      <c r="P37" s="10">
        <f t="shared" si="7"/>
        <v>406.075</v>
      </c>
      <c r="Q37" s="7">
        <f t="shared" si="8"/>
        <v>2202</v>
      </c>
      <c r="S37" s="7"/>
      <c r="T37" s="7">
        <f t="shared" si="3"/>
        <v>2317</v>
      </c>
      <c r="U37" s="7">
        <f t="shared" si="4"/>
        <v>400</v>
      </c>
      <c r="V37" s="9">
        <f t="shared" si="6"/>
        <v>1917</v>
      </c>
      <c r="W37" s="7">
        <v>18.5</v>
      </c>
      <c r="X37" s="10">
        <f t="shared" si="9"/>
        <v>428.645</v>
      </c>
      <c r="Y37" s="7">
        <f t="shared" si="5"/>
        <v>2346</v>
      </c>
    </row>
    <row r="38" spans="11:25" ht="15">
      <c r="K38" s="7" t="s">
        <v>31</v>
      </c>
      <c r="L38" s="9">
        <f t="shared" si="0"/>
        <v>2195</v>
      </c>
      <c r="M38" s="9">
        <f t="shared" si="1"/>
        <v>400</v>
      </c>
      <c r="N38" s="9">
        <f t="shared" si="2"/>
        <v>1795</v>
      </c>
      <c r="O38" s="7">
        <v>25.3</v>
      </c>
      <c r="P38" s="10">
        <f t="shared" si="7"/>
        <v>555.335</v>
      </c>
      <c r="Q38" s="7">
        <f t="shared" si="8"/>
        <v>2351</v>
      </c>
      <c r="S38" s="7" t="s">
        <v>31</v>
      </c>
      <c r="T38" s="7">
        <f t="shared" si="3"/>
        <v>2317</v>
      </c>
      <c r="U38" s="7">
        <f t="shared" si="4"/>
        <v>400</v>
      </c>
      <c r="V38" s="9">
        <f t="shared" si="6"/>
        <v>1917</v>
      </c>
      <c r="W38" s="7">
        <v>25.3</v>
      </c>
      <c r="X38" s="10">
        <f t="shared" si="9"/>
        <v>586.201</v>
      </c>
      <c r="Y38" s="7">
        <f t="shared" si="5"/>
        <v>2504</v>
      </c>
    </row>
    <row r="39" spans="11:25" ht="15">
      <c r="K39" s="7"/>
      <c r="L39" s="9">
        <f t="shared" si="0"/>
        <v>2195</v>
      </c>
      <c r="M39" s="9">
        <f t="shared" si="1"/>
        <v>400</v>
      </c>
      <c r="N39" s="9">
        <f t="shared" si="2"/>
        <v>1795</v>
      </c>
      <c r="O39" s="7">
        <v>25.3</v>
      </c>
      <c r="P39" s="10">
        <f t="shared" si="7"/>
        <v>555.335</v>
      </c>
      <c r="Q39" s="7">
        <f t="shared" si="8"/>
        <v>2351</v>
      </c>
      <c r="S39" s="7"/>
      <c r="T39" s="7">
        <f t="shared" si="3"/>
        <v>2317</v>
      </c>
      <c r="U39" s="7">
        <f t="shared" si="4"/>
        <v>400</v>
      </c>
      <c r="V39" s="9">
        <f t="shared" si="6"/>
        <v>1917</v>
      </c>
      <c r="W39" s="7">
        <v>25.3</v>
      </c>
      <c r="X39" s="10">
        <f t="shared" si="9"/>
        <v>586.201</v>
      </c>
      <c r="Y39" s="7">
        <f t="shared" si="5"/>
        <v>2504</v>
      </c>
    </row>
    <row r="40" spans="11:25" ht="15">
      <c r="K40" s="7"/>
      <c r="L40" s="9">
        <f t="shared" si="0"/>
        <v>2195</v>
      </c>
      <c r="M40" s="9">
        <f t="shared" si="1"/>
        <v>400</v>
      </c>
      <c r="N40" s="9">
        <f t="shared" si="2"/>
        <v>1795</v>
      </c>
      <c r="O40" s="7">
        <v>25.3</v>
      </c>
      <c r="P40" s="10">
        <f t="shared" si="7"/>
        <v>555.335</v>
      </c>
      <c r="Q40" s="7">
        <f t="shared" si="8"/>
        <v>2351</v>
      </c>
      <c r="S40" s="7"/>
      <c r="T40" s="7">
        <f t="shared" si="3"/>
        <v>2317</v>
      </c>
      <c r="U40" s="7">
        <f t="shared" si="4"/>
        <v>400</v>
      </c>
      <c r="V40" s="9">
        <f t="shared" si="6"/>
        <v>1917</v>
      </c>
      <c r="W40" s="7">
        <v>25.3</v>
      </c>
      <c r="X40" s="10">
        <f t="shared" si="9"/>
        <v>586.201</v>
      </c>
      <c r="Y40" s="7">
        <f t="shared" si="5"/>
        <v>2504</v>
      </c>
    </row>
    <row r="41" spans="11:25" ht="15">
      <c r="K41" s="7" t="s">
        <v>32</v>
      </c>
      <c r="L41" s="9">
        <f t="shared" si="0"/>
        <v>2195</v>
      </c>
      <c r="M41" s="9">
        <f t="shared" si="1"/>
        <v>400</v>
      </c>
      <c r="N41" s="9">
        <f t="shared" si="2"/>
        <v>1795</v>
      </c>
      <c r="O41" s="7">
        <v>30.9</v>
      </c>
      <c r="P41" s="10">
        <f t="shared" si="7"/>
        <v>678.255</v>
      </c>
      <c r="Q41" s="7">
        <f t="shared" si="8"/>
        <v>2474</v>
      </c>
      <c r="S41" s="7" t="s">
        <v>32</v>
      </c>
      <c r="T41" s="7">
        <f t="shared" si="3"/>
        <v>2317</v>
      </c>
      <c r="U41" s="7">
        <f t="shared" si="4"/>
        <v>400</v>
      </c>
      <c r="V41" s="9">
        <f t="shared" si="6"/>
        <v>1917</v>
      </c>
      <c r="W41" s="7">
        <v>40.9</v>
      </c>
      <c r="X41" s="10">
        <f t="shared" si="9"/>
        <v>947.653</v>
      </c>
      <c r="Y41" s="7">
        <f t="shared" si="5"/>
        <v>2865</v>
      </c>
    </row>
    <row r="42" spans="11:25" ht="15">
      <c r="K42" s="7"/>
      <c r="L42" s="9">
        <f t="shared" si="0"/>
        <v>2195</v>
      </c>
      <c r="M42" s="9">
        <f t="shared" si="1"/>
        <v>400</v>
      </c>
      <c r="N42" s="9">
        <f t="shared" si="2"/>
        <v>1795</v>
      </c>
      <c r="O42" s="7">
        <v>30.9</v>
      </c>
      <c r="P42" s="10">
        <f t="shared" si="7"/>
        <v>678.255</v>
      </c>
      <c r="Q42" s="7">
        <f t="shared" si="8"/>
        <v>2474</v>
      </c>
      <c r="S42" s="7"/>
      <c r="T42" s="7">
        <f t="shared" si="3"/>
        <v>2317</v>
      </c>
      <c r="U42" s="7">
        <f t="shared" si="4"/>
        <v>400</v>
      </c>
      <c r="V42" s="9">
        <f t="shared" si="6"/>
        <v>1917</v>
      </c>
      <c r="W42" s="7">
        <v>40.9</v>
      </c>
      <c r="X42" s="10">
        <f t="shared" si="9"/>
        <v>947.653</v>
      </c>
      <c r="Y42" s="7">
        <f t="shared" si="5"/>
        <v>2865</v>
      </c>
    </row>
    <row r="43" spans="11:25" ht="15">
      <c r="K43" s="7"/>
      <c r="L43" s="9">
        <f t="shared" si="0"/>
        <v>2195</v>
      </c>
      <c r="M43" s="9">
        <f t="shared" si="1"/>
        <v>400</v>
      </c>
      <c r="N43" s="9">
        <f t="shared" si="2"/>
        <v>1795</v>
      </c>
      <c r="O43" s="7">
        <v>30.9</v>
      </c>
      <c r="P43" s="10">
        <f t="shared" si="7"/>
        <v>678.255</v>
      </c>
      <c r="Q43" s="7">
        <f t="shared" si="8"/>
        <v>2474</v>
      </c>
      <c r="S43" s="7"/>
      <c r="T43" s="7">
        <f t="shared" si="3"/>
        <v>2317</v>
      </c>
      <c r="U43" s="7">
        <f t="shared" si="4"/>
        <v>400</v>
      </c>
      <c r="V43" s="9">
        <f t="shared" si="6"/>
        <v>1917</v>
      </c>
      <c r="W43" s="7">
        <v>40.9</v>
      </c>
      <c r="X43" s="10">
        <f t="shared" si="9"/>
        <v>947.653</v>
      </c>
      <c r="Y43" s="7">
        <f t="shared" si="5"/>
        <v>2865</v>
      </c>
    </row>
    <row r="44" spans="11:25" ht="15">
      <c r="K44" s="19" t="s">
        <v>33</v>
      </c>
      <c r="L44" s="9">
        <f t="shared" si="0"/>
        <v>2195</v>
      </c>
      <c r="M44" s="9">
        <f t="shared" si="1"/>
        <v>400</v>
      </c>
      <c r="N44" s="9">
        <f t="shared" si="2"/>
        <v>1795</v>
      </c>
      <c r="O44" s="7">
        <v>34.8</v>
      </c>
      <c r="P44" s="10">
        <f t="shared" si="7"/>
        <v>763.86</v>
      </c>
      <c r="Q44" s="7">
        <f t="shared" si="8"/>
        <v>2559</v>
      </c>
      <c r="S44" s="19" t="s">
        <v>33</v>
      </c>
      <c r="T44" s="7">
        <f t="shared" si="3"/>
        <v>2317</v>
      </c>
      <c r="U44" s="7">
        <f t="shared" si="4"/>
        <v>400</v>
      </c>
      <c r="V44" s="9">
        <f t="shared" si="6"/>
        <v>1917</v>
      </c>
      <c r="W44" s="7">
        <v>34.8</v>
      </c>
      <c r="X44" s="10">
        <f t="shared" si="9"/>
        <v>806.3159999999999</v>
      </c>
      <c r="Y44" s="7">
        <f t="shared" si="5"/>
        <v>2724</v>
      </c>
    </row>
    <row r="45" spans="11:25" ht="15">
      <c r="K45" s="19"/>
      <c r="L45" s="9">
        <f t="shared" si="0"/>
        <v>2195</v>
      </c>
      <c r="M45" s="9">
        <f t="shared" si="1"/>
        <v>400</v>
      </c>
      <c r="N45" s="9">
        <f t="shared" si="2"/>
        <v>1795</v>
      </c>
      <c r="O45" s="7">
        <v>34.8</v>
      </c>
      <c r="P45" s="10">
        <f t="shared" si="7"/>
        <v>763.86</v>
      </c>
      <c r="Q45" s="7">
        <f t="shared" si="8"/>
        <v>2559</v>
      </c>
      <c r="S45" s="19"/>
      <c r="T45" s="7">
        <f t="shared" si="3"/>
        <v>2317</v>
      </c>
      <c r="U45" s="7">
        <f t="shared" si="4"/>
        <v>400</v>
      </c>
      <c r="V45" s="9">
        <f t="shared" si="6"/>
        <v>1917</v>
      </c>
      <c r="W45" s="7">
        <v>34.8</v>
      </c>
      <c r="X45" s="10">
        <f t="shared" si="9"/>
        <v>806.3159999999999</v>
      </c>
      <c r="Y45" s="7">
        <f t="shared" si="5"/>
        <v>2724</v>
      </c>
    </row>
    <row r="46" spans="11:25" ht="15">
      <c r="K46" s="19"/>
      <c r="L46" s="9">
        <f t="shared" si="0"/>
        <v>2195</v>
      </c>
      <c r="M46" s="9">
        <f t="shared" si="1"/>
        <v>400</v>
      </c>
      <c r="N46" s="9">
        <f t="shared" si="2"/>
        <v>1795</v>
      </c>
      <c r="O46" s="7">
        <v>34.8</v>
      </c>
      <c r="P46" s="10">
        <f t="shared" si="7"/>
        <v>763.86</v>
      </c>
      <c r="Q46" s="7">
        <f t="shared" si="8"/>
        <v>2559</v>
      </c>
      <c r="S46" s="19"/>
      <c r="T46" s="7">
        <f t="shared" si="3"/>
        <v>2317</v>
      </c>
      <c r="U46" s="7">
        <f t="shared" si="4"/>
        <v>400</v>
      </c>
      <c r="V46" s="9">
        <f t="shared" si="6"/>
        <v>1917</v>
      </c>
      <c r="W46" s="7">
        <v>34.8</v>
      </c>
      <c r="X46" s="10">
        <f t="shared" si="9"/>
        <v>806.3159999999999</v>
      </c>
      <c r="Y46" s="7">
        <f t="shared" si="5"/>
        <v>2724</v>
      </c>
    </row>
    <row r="47" spans="11:25" ht="15">
      <c r="K47" s="7" t="s">
        <v>34</v>
      </c>
      <c r="L47" s="9">
        <f t="shared" si="0"/>
        <v>2195</v>
      </c>
      <c r="M47" s="9">
        <f t="shared" si="1"/>
        <v>400</v>
      </c>
      <c r="N47" s="9">
        <f t="shared" si="2"/>
        <v>1795</v>
      </c>
      <c r="O47" s="7">
        <v>35.1</v>
      </c>
      <c r="P47" s="10">
        <f t="shared" si="7"/>
        <v>770.445</v>
      </c>
      <c r="Q47" s="7">
        <f t="shared" si="8"/>
        <v>2566</v>
      </c>
      <c r="S47" s="7" t="s">
        <v>34</v>
      </c>
      <c r="T47" s="7">
        <f t="shared" si="3"/>
        <v>2317</v>
      </c>
      <c r="U47" s="7">
        <f t="shared" si="4"/>
        <v>400</v>
      </c>
      <c r="V47" s="9">
        <f t="shared" si="6"/>
        <v>1917</v>
      </c>
      <c r="W47" s="7">
        <v>35.1</v>
      </c>
      <c r="X47" s="10">
        <f t="shared" si="9"/>
        <v>813.2669999999999</v>
      </c>
      <c r="Y47" s="7">
        <f t="shared" si="5"/>
        <v>2731</v>
      </c>
    </row>
    <row r="48" spans="11:25" ht="15">
      <c r="K48" s="7"/>
      <c r="L48" s="9">
        <f t="shared" si="0"/>
        <v>2195</v>
      </c>
      <c r="M48" s="9">
        <f t="shared" si="1"/>
        <v>400</v>
      </c>
      <c r="N48" s="9">
        <f t="shared" si="2"/>
        <v>1795</v>
      </c>
      <c r="O48" s="7">
        <v>35.1</v>
      </c>
      <c r="P48" s="10">
        <f t="shared" si="7"/>
        <v>770.445</v>
      </c>
      <c r="Q48" s="7">
        <f t="shared" si="8"/>
        <v>2566</v>
      </c>
      <c r="S48" s="7"/>
      <c r="T48" s="7">
        <f t="shared" si="3"/>
        <v>2317</v>
      </c>
      <c r="U48" s="7">
        <f t="shared" si="4"/>
        <v>400</v>
      </c>
      <c r="V48" s="9">
        <f t="shared" si="6"/>
        <v>1917</v>
      </c>
      <c r="W48" s="7">
        <v>35.1</v>
      </c>
      <c r="X48" s="10">
        <f t="shared" si="9"/>
        <v>813.2669999999999</v>
      </c>
      <c r="Y48" s="7">
        <f t="shared" si="5"/>
        <v>2731</v>
      </c>
    </row>
    <row r="49" spans="11:25" ht="15">
      <c r="K49" s="7"/>
      <c r="L49" s="9">
        <f t="shared" si="0"/>
        <v>2195</v>
      </c>
      <c r="M49" s="9">
        <f t="shared" si="1"/>
        <v>400</v>
      </c>
      <c r="N49" s="9">
        <f t="shared" si="2"/>
        <v>1795</v>
      </c>
      <c r="O49" s="7">
        <v>35.1</v>
      </c>
      <c r="P49" s="10">
        <f t="shared" si="7"/>
        <v>770.445</v>
      </c>
      <c r="Q49" s="7">
        <f t="shared" si="8"/>
        <v>2566</v>
      </c>
      <c r="S49" s="7"/>
      <c r="T49" s="7">
        <f t="shared" si="3"/>
        <v>2317</v>
      </c>
      <c r="U49" s="7">
        <f t="shared" si="4"/>
        <v>400</v>
      </c>
      <c r="V49" s="9">
        <f t="shared" si="6"/>
        <v>1917</v>
      </c>
      <c r="W49" s="7">
        <v>35.1</v>
      </c>
      <c r="X49" s="10">
        <f t="shared" si="9"/>
        <v>813.2669999999999</v>
      </c>
      <c r="Y49" s="7">
        <f t="shared" si="5"/>
        <v>2731</v>
      </c>
    </row>
    <row r="50" spans="11:25" ht="15">
      <c r="K50" s="7" t="s">
        <v>35</v>
      </c>
      <c r="L50" s="9">
        <f t="shared" si="0"/>
        <v>2195</v>
      </c>
      <c r="M50" s="9">
        <f t="shared" si="1"/>
        <v>400</v>
      </c>
      <c r="N50" s="9">
        <f t="shared" si="2"/>
        <v>1795</v>
      </c>
      <c r="O50" s="7">
        <v>39.8</v>
      </c>
      <c r="P50" s="10">
        <f t="shared" si="7"/>
        <v>873.61</v>
      </c>
      <c r="Q50" s="7">
        <f t="shared" si="8"/>
        <v>2669</v>
      </c>
      <c r="S50" s="7" t="s">
        <v>35</v>
      </c>
      <c r="T50" s="7">
        <f t="shared" si="3"/>
        <v>2317</v>
      </c>
      <c r="U50" s="7">
        <f t="shared" si="4"/>
        <v>400</v>
      </c>
      <c r="V50" s="9">
        <f t="shared" si="6"/>
        <v>1917</v>
      </c>
      <c r="W50" s="7">
        <v>39.8</v>
      </c>
      <c r="X50" s="10">
        <f t="shared" si="9"/>
        <v>922.1659999999999</v>
      </c>
      <c r="Y50" s="7">
        <f t="shared" si="5"/>
        <v>2840</v>
      </c>
    </row>
    <row r="51" spans="11:25" ht="15">
      <c r="K51" s="7"/>
      <c r="L51" s="9">
        <f t="shared" si="0"/>
        <v>2195</v>
      </c>
      <c r="M51" s="9">
        <f t="shared" si="1"/>
        <v>400</v>
      </c>
      <c r="N51" s="9">
        <f t="shared" si="2"/>
        <v>1795</v>
      </c>
      <c r="O51" s="7">
        <v>39.8</v>
      </c>
      <c r="P51" s="10">
        <f t="shared" si="7"/>
        <v>873.61</v>
      </c>
      <c r="Q51" s="7">
        <f t="shared" si="8"/>
        <v>2669</v>
      </c>
      <c r="S51" s="7"/>
      <c r="T51" s="7">
        <f t="shared" si="3"/>
        <v>2317</v>
      </c>
      <c r="U51" s="7">
        <f t="shared" si="4"/>
        <v>400</v>
      </c>
      <c r="V51" s="9">
        <f t="shared" si="6"/>
        <v>1917</v>
      </c>
      <c r="W51" s="7">
        <v>39.8</v>
      </c>
      <c r="X51" s="10">
        <f t="shared" si="9"/>
        <v>922.1659999999999</v>
      </c>
      <c r="Y51" s="7">
        <f t="shared" si="5"/>
        <v>2840</v>
      </c>
    </row>
    <row r="52" spans="11:25" ht="15">
      <c r="K52" s="7"/>
      <c r="L52" s="9">
        <f t="shared" si="0"/>
        <v>2195</v>
      </c>
      <c r="M52" s="9">
        <f t="shared" si="1"/>
        <v>400</v>
      </c>
      <c r="N52" s="9">
        <f t="shared" si="2"/>
        <v>1795</v>
      </c>
      <c r="O52" s="7">
        <v>39.8</v>
      </c>
      <c r="P52" s="10">
        <f t="shared" si="7"/>
        <v>873.61</v>
      </c>
      <c r="Q52" s="7">
        <f t="shared" si="8"/>
        <v>2669</v>
      </c>
      <c r="S52" s="7"/>
      <c r="T52" s="7">
        <f t="shared" si="3"/>
        <v>2317</v>
      </c>
      <c r="U52" s="7">
        <f t="shared" si="4"/>
        <v>400</v>
      </c>
      <c r="V52" s="9">
        <f t="shared" si="6"/>
        <v>1917</v>
      </c>
      <c r="W52" s="7">
        <v>39.8</v>
      </c>
      <c r="X52" s="10">
        <f t="shared" si="9"/>
        <v>922.1659999999999</v>
      </c>
      <c r="Y52" s="7">
        <f t="shared" si="5"/>
        <v>2840</v>
      </c>
    </row>
    <row r="53" spans="11:25" ht="15">
      <c r="K53" s="7" t="s">
        <v>36</v>
      </c>
      <c r="L53" s="9">
        <f t="shared" si="0"/>
        <v>2195</v>
      </c>
      <c r="M53" s="9">
        <f t="shared" si="1"/>
        <v>400</v>
      </c>
      <c r="N53" s="9">
        <f t="shared" si="2"/>
        <v>1795</v>
      </c>
      <c r="O53" s="7">
        <v>43</v>
      </c>
      <c r="P53" s="10">
        <f t="shared" si="7"/>
        <v>943.85</v>
      </c>
      <c r="Q53" s="7">
        <f t="shared" si="8"/>
        <v>2739</v>
      </c>
      <c r="S53" s="7" t="s">
        <v>36</v>
      </c>
      <c r="T53" s="7">
        <f t="shared" si="3"/>
        <v>2317</v>
      </c>
      <c r="U53" s="7">
        <f t="shared" si="4"/>
        <v>400</v>
      </c>
      <c r="V53" s="9">
        <f t="shared" si="6"/>
        <v>1917</v>
      </c>
      <c r="W53" s="7">
        <v>43</v>
      </c>
      <c r="X53" s="10">
        <f t="shared" si="9"/>
        <v>996.31</v>
      </c>
      <c r="Y53" s="7">
        <f t="shared" si="5"/>
        <v>2914</v>
      </c>
    </row>
    <row r="54" spans="11:25" ht="15">
      <c r="K54" s="7"/>
      <c r="L54" s="9">
        <f t="shared" si="0"/>
        <v>2195</v>
      </c>
      <c r="M54" s="9">
        <f t="shared" si="1"/>
        <v>400</v>
      </c>
      <c r="N54" s="9">
        <f t="shared" si="2"/>
        <v>1795</v>
      </c>
      <c r="O54" s="7">
        <v>43</v>
      </c>
      <c r="P54" s="10">
        <f t="shared" si="7"/>
        <v>943.85</v>
      </c>
      <c r="Q54" s="7">
        <f t="shared" si="8"/>
        <v>2739</v>
      </c>
      <c r="S54" s="7"/>
      <c r="T54" s="7">
        <f t="shared" si="3"/>
        <v>2317</v>
      </c>
      <c r="U54" s="7">
        <f t="shared" si="4"/>
        <v>400</v>
      </c>
      <c r="V54" s="9">
        <f t="shared" si="6"/>
        <v>1917</v>
      </c>
      <c r="W54" s="7">
        <v>43</v>
      </c>
      <c r="X54" s="10">
        <f t="shared" si="9"/>
        <v>996.31</v>
      </c>
      <c r="Y54" s="7">
        <f t="shared" si="5"/>
        <v>2914</v>
      </c>
    </row>
    <row r="55" spans="11:25" ht="15">
      <c r="K55" s="7"/>
      <c r="L55" s="9">
        <f t="shared" si="0"/>
        <v>2195</v>
      </c>
      <c r="M55" s="9">
        <f t="shared" si="1"/>
        <v>400</v>
      </c>
      <c r="N55" s="9">
        <f t="shared" si="2"/>
        <v>1795</v>
      </c>
      <c r="O55" s="7">
        <v>43</v>
      </c>
      <c r="P55" s="10">
        <f t="shared" si="7"/>
        <v>943.85</v>
      </c>
      <c r="Q55" s="7">
        <f t="shared" si="8"/>
        <v>2739</v>
      </c>
      <c r="S55" s="7"/>
      <c r="T55" s="7">
        <f t="shared" si="3"/>
        <v>2317</v>
      </c>
      <c r="U55" s="7">
        <f t="shared" si="4"/>
        <v>400</v>
      </c>
      <c r="V55" s="9">
        <f t="shared" si="6"/>
        <v>1917</v>
      </c>
      <c r="W55" s="7">
        <v>43</v>
      </c>
      <c r="X55" s="10">
        <f t="shared" si="9"/>
        <v>996.31</v>
      </c>
      <c r="Y55" s="7">
        <f t="shared" si="5"/>
        <v>2914</v>
      </c>
    </row>
    <row r="56" spans="11:25" ht="15">
      <c r="K56" s="19" t="s">
        <v>37</v>
      </c>
      <c r="L56" s="9">
        <f t="shared" si="0"/>
        <v>2195</v>
      </c>
      <c r="M56" s="9">
        <f t="shared" si="1"/>
        <v>400</v>
      </c>
      <c r="N56" s="9">
        <f t="shared" si="2"/>
        <v>1795</v>
      </c>
      <c r="O56" s="7">
        <v>47.2</v>
      </c>
      <c r="P56" s="10">
        <f t="shared" si="7"/>
        <v>1036.04</v>
      </c>
      <c r="Q56" s="7">
        <f t="shared" si="8"/>
        <v>2832</v>
      </c>
      <c r="S56" s="19" t="s">
        <v>37</v>
      </c>
      <c r="T56" s="7">
        <f t="shared" si="3"/>
        <v>2317</v>
      </c>
      <c r="U56" s="7">
        <f t="shared" si="4"/>
        <v>400</v>
      </c>
      <c r="V56" s="9">
        <f t="shared" si="6"/>
        <v>1917</v>
      </c>
      <c r="W56" s="7">
        <v>47.2</v>
      </c>
      <c r="X56" s="10">
        <f t="shared" si="9"/>
        <v>1093.624</v>
      </c>
      <c r="Y56" s="7">
        <f t="shared" si="5"/>
        <v>3011</v>
      </c>
    </row>
    <row r="57" spans="11:25" ht="15">
      <c r="K57" s="19"/>
      <c r="L57" s="9">
        <f t="shared" si="0"/>
        <v>2195</v>
      </c>
      <c r="M57" s="9">
        <f t="shared" si="1"/>
        <v>400</v>
      </c>
      <c r="N57" s="9">
        <f t="shared" si="2"/>
        <v>1795</v>
      </c>
      <c r="O57" s="7">
        <v>47.2</v>
      </c>
      <c r="P57" s="10">
        <f t="shared" si="7"/>
        <v>1036.04</v>
      </c>
      <c r="Q57" s="7">
        <f t="shared" si="8"/>
        <v>2832</v>
      </c>
      <c r="S57" s="19"/>
      <c r="T57" s="7">
        <f t="shared" si="3"/>
        <v>2317</v>
      </c>
      <c r="U57" s="7">
        <f t="shared" si="4"/>
        <v>400</v>
      </c>
      <c r="V57" s="9">
        <f t="shared" si="6"/>
        <v>1917</v>
      </c>
      <c r="W57" s="7">
        <v>47.2</v>
      </c>
      <c r="X57" s="10">
        <f t="shared" si="9"/>
        <v>1093.624</v>
      </c>
      <c r="Y57" s="7">
        <f t="shared" si="5"/>
        <v>3011</v>
      </c>
    </row>
    <row r="58" spans="11:25" ht="15">
      <c r="K58" s="19"/>
      <c r="L58" s="9">
        <f t="shared" si="0"/>
        <v>2195</v>
      </c>
      <c r="M58" s="9">
        <f t="shared" si="1"/>
        <v>400</v>
      </c>
      <c r="N58" s="9">
        <f t="shared" si="2"/>
        <v>1795</v>
      </c>
      <c r="O58" s="7">
        <v>47.2</v>
      </c>
      <c r="P58" s="10">
        <f t="shared" si="7"/>
        <v>1036.04</v>
      </c>
      <c r="Q58" s="7">
        <f t="shared" si="8"/>
        <v>2832</v>
      </c>
      <c r="S58" s="19"/>
      <c r="T58" s="7">
        <f t="shared" si="3"/>
        <v>2317</v>
      </c>
      <c r="U58" s="7">
        <f t="shared" si="4"/>
        <v>400</v>
      </c>
      <c r="V58" s="9">
        <f t="shared" si="6"/>
        <v>1917</v>
      </c>
      <c r="W58" s="7">
        <v>47.2</v>
      </c>
      <c r="X58" s="10">
        <f t="shared" si="9"/>
        <v>1093.624</v>
      </c>
      <c r="Y58" s="7">
        <f t="shared" si="5"/>
        <v>3011</v>
      </c>
    </row>
    <row r="59" spans="11:25" ht="15">
      <c r="K59" s="7" t="s">
        <v>38</v>
      </c>
      <c r="L59" s="9">
        <f t="shared" si="0"/>
        <v>2195</v>
      </c>
      <c r="M59" s="9">
        <f t="shared" si="1"/>
        <v>400</v>
      </c>
      <c r="N59" s="9">
        <f t="shared" si="2"/>
        <v>1795</v>
      </c>
      <c r="O59" s="7">
        <v>47.2</v>
      </c>
      <c r="P59" s="10">
        <f t="shared" si="7"/>
        <v>1036.04</v>
      </c>
      <c r="Q59" s="7">
        <f t="shared" si="8"/>
        <v>2832</v>
      </c>
      <c r="S59" s="7" t="s">
        <v>38</v>
      </c>
      <c r="T59" s="7">
        <f t="shared" si="3"/>
        <v>2317</v>
      </c>
      <c r="U59" s="7">
        <f t="shared" si="4"/>
        <v>400</v>
      </c>
      <c r="V59" s="9">
        <f t="shared" si="6"/>
        <v>1917</v>
      </c>
      <c r="W59" s="7">
        <v>47.2</v>
      </c>
      <c r="X59" s="10">
        <f t="shared" si="9"/>
        <v>1093.624</v>
      </c>
      <c r="Y59" s="7">
        <f t="shared" si="5"/>
        <v>3011</v>
      </c>
    </row>
    <row r="60" spans="11:25" ht="15">
      <c r="K60" s="7"/>
      <c r="L60" s="9">
        <f t="shared" si="0"/>
        <v>2195</v>
      </c>
      <c r="M60" s="9">
        <f t="shared" si="1"/>
        <v>400</v>
      </c>
      <c r="N60" s="9">
        <f t="shared" si="2"/>
        <v>1795</v>
      </c>
      <c r="O60" s="7">
        <v>47.2</v>
      </c>
      <c r="P60" s="10">
        <f t="shared" si="7"/>
        <v>1036.04</v>
      </c>
      <c r="Q60" s="7">
        <f t="shared" si="8"/>
        <v>2832</v>
      </c>
      <c r="S60" s="7"/>
      <c r="T60" s="7">
        <f t="shared" si="3"/>
        <v>2317</v>
      </c>
      <c r="U60" s="7">
        <f t="shared" si="4"/>
        <v>400</v>
      </c>
      <c r="V60" s="9">
        <f t="shared" si="6"/>
        <v>1917</v>
      </c>
      <c r="W60" s="7">
        <v>47.2</v>
      </c>
      <c r="X60" s="10">
        <f t="shared" si="9"/>
        <v>1093.624</v>
      </c>
      <c r="Y60" s="7">
        <f t="shared" si="5"/>
        <v>3011</v>
      </c>
    </row>
    <row r="61" spans="11:25" ht="15">
      <c r="K61" s="7"/>
      <c r="L61" s="9">
        <f t="shared" si="0"/>
        <v>2195</v>
      </c>
      <c r="M61" s="9">
        <f t="shared" si="1"/>
        <v>400</v>
      </c>
      <c r="N61" s="9">
        <f t="shared" si="2"/>
        <v>1795</v>
      </c>
      <c r="O61" s="7">
        <v>47.2</v>
      </c>
      <c r="P61" s="10">
        <f t="shared" si="7"/>
        <v>1036.04</v>
      </c>
      <c r="Q61" s="7">
        <f t="shared" si="8"/>
        <v>2832</v>
      </c>
      <c r="S61" s="7"/>
      <c r="T61" s="7">
        <f t="shared" si="3"/>
        <v>2317</v>
      </c>
      <c r="U61" s="7">
        <f t="shared" si="4"/>
        <v>400</v>
      </c>
      <c r="V61" s="9">
        <f t="shared" si="6"/>
        <v>1917</v>
      </c>
      <c r="W61" s="7">
        <v>47.2</v>
      </c>
      <c r="X61" s="10">
        <f t="shared" si="9"/>
        <v>1093.624</v>
      </c>
      <c r="Y61" s="7">
        <f t="shared" si="5"/>
        <v>3011</v>
      </c>
    </row>
    <row r="62" spans="11:25" ht="15">
      <c r="K62" s="7" t="s">
        <v>39</v>
      </c>
      <c r="L62" s="9">
        <f t="shared" si="0"/>
        <v>2195</v>
      </c>
      <c r="M62" s="9">
        <f t="shared" si="1"/>
        <v>400</v>
      </c>
      <c r="N62" s="9">
        <f t="shared" si="2"/>
        <v>1795</v>
      </c>
      <c r="O62" s="7">
        <v>52</v>
      </c>
      <c r="P62" s="10">
        <f>L62*O62/100</f>
        <v>1141.4</v>
      </c>
      <c r="Q62" s="7">
        <f t="shared" si="8"/>
        <v>2937</v>
      </c>
      <c r="S62" s="7" t="s">
        <v>39</v>
      </c>
      <c r="T62" s="7">
        <f t="shared" si="3"/>
        <v>2317</v>
      </c>
      <c r="U62" s="7">
        <f t="shared" si="4"/>
        <v>400</v>
      </c>
      <c r="V62" s="9">
        <f t="shared" si="6"/>
        <v>1917</v>
      </c>
      <c r="W62" s="7">
        <v>52</v>
      </c>
      <c r="X62" s="10">
        <f t="shared" si="9"/>
        <v>1204.84</v>
      </c>
      <c r="Y62" s="7">
        <f t="shared" si="5"/>
        <v>3122</v>
      </c>
    </row>
    <row r="63" spans="11:25" ht="15">
      <c r="K63" s="7"/>
      <c r="L63" s="9">
        <f t="shared" si="0"/>
        <v>2195</v>
      </c>
      <c r="M63" s="9">
        <f t="shared" si="1"/>
        <v>400</v>
      </c>
      <c r="N63" s="9">
        <f t="shared" si="2"/>
        <v>1795</v>
      </c>
      <c r="O63" s="7">
        <v>52</v>
      </c>
      <c r="P63" s="10">
        <f aca="true" t="shared" si="10" ref="P63:P107">L63*O63/100</f>
        <v>1141.4</v>
      </c>
      <c r="Q63" s="7">
        <f t="shared" si="8"/>
        <v>2937</v>
      </c>
      <c r="S63" s="7"/>
      <c r="T63" s="7">
        <f t="shared" si="3"/>
        <v>2317</v>
      </c>
      <c r="U63" s="7">
        <f t="shared" si="4"/>
        <v>400</v>
      </c>
      <c r="V63" s="9">
        <f t="shared" si="6"/>
        <v>1917</v>
      </c>
      <c r="W63" s="7">
        <v>52</v>
      </c>
      <c r="X63" s="10">
        <f t="shared" si="9"/>
        <v>1204.84</v>
      </c>
      <c r="Y63" s="7">
        <f t="shared" si="5"/>
        <v>3122</v>
      </c>
    </row>
    <row r="64" spans="11:25" ht="15">
      <c r="K64" s="7"/>
      <c r="L64" s="9">
        <f t="shared" si="0"/>
        <v>2195</v>
      </c>
      <c r="M64" s="9">
        <f t="shared" si="1"/>
        <v>400</v>
      </c>
      <c r="N64" s="9">
        <f t="shared" si="2"/>
        <v>1795</v>
      </c>
      <c r="O64" s="7">
        <v>52</v>
      </c>
      <c r="P64" s="10">
        <f t="shared" si="10"/>
        <v>1141.4</v>
      </c>
      <c r="Q64" s="7">
        <f t="shared" si="8"/>
        <v>2937</v>
      </c>
      <c r="S64" s="7"/>
      <c r="T64" s="7">
        <f t="shared" si="3"/>
        <v>2317</v>
      </c>
      <c r="U64" s="7">
        <f t="shared" si="4"/>
        <v>400</v>
      </c>
      <c r="V64" s="9">
        <f t="shared" si="6"/>
        <v>1917</v>
      </c>
      <c r="W64" s="7">
        <v>52</v>
      </c>
      <c r="X64" s="10">
        <f t="shared" si="9"/>
        <v>1204.84</v>
      </c>
      <c r="Y64" s="7">
        <f t="shared" si="5"/>
        <v>3122</v>
      </c>
    </row>
    <row r="65" spans="11:25" ht="15">
      <c r="K65" s="7" t="s">
        <v>40</v>
      </c>
      <c r="L65" s="9">
        <f t="shared" si="0"/>
        <v>2195</v>
      </c>
      <c r="M65" s="9">
        <f t="shared" si="1"/>
        <v>400</v>
      </c>
      <c r="N65" s="9">
        <f t="shared" si="2"/>
        <v>1795</v>
      </c>
      <c r="O65" s="7">
        <v>56.7</v>
      </c>
      <c r="P65" s="10">
        <f t="shared" si="10"/>
        <v>1244.565</v>
      </c>
      <c r="Q65" s="7">
        <f t="shared" si="8"/>
        <v>3040</v>
      </c>
      <c r="S65" s="7" t="s">
        <v>40</v>
      </c>
      <c r="T65" s="7">
        <f t="shared" si="3"/>
        <v>2317</v>
      </c>
      <c r="U65" s="7">
        <f t="shared" si="4"/>
        <v>400</v>
      </c>
      <c r="V65" s="9">
        <f t="shared" si="6"/>
        <v>1917</v>
      </c>
      <c r="W65" s="7">
        <v>56.7</v>
      </c>
      <c r="X65" s="10">
        <f t="shared" si="9"/>
        <v>1313.739</v>
      </c>
      <c r="Y65" s="7">
        <f t="shared" si="5"/>
        <v>3231</v>
      </c>
    </row>
    <row r="66" spans="11:25" ht="15">
      <c r="K66" s="7"/>
      <c r="L66" s="9">
        <f t="shared" si="0"/>
        <v>2195</v>
      </c>
      <c r="M66" s="9">
        <f t="shared" si="1"/>
        <v>400</v>
      </c>
      <c r="N66" s="9">
        <f t="shared" si="2"/>
        <v>1795</v>
      </c>
      <c r="O66" s="7">
        <v>56.7</v>
      </c>
      <c r="P66" s="10">
        <f t="shared" si="10"/>
        <v>1244.565</v>
      </c>
      <c r="Q66" s="7">
        <f t="shared" si="8"/>
        <v>3040</v>
      </c>
      <c r="S66" s="7"/>
      <c r="T66" s="7">
        <f t="shared" si="3"/>
        <v>2317</v>
      </c>
      <c r="U66" s="7">
        <f t="shared" si="4"/>
        <v>400</v>
      </c>
      <c r="V66" s="9">
        <f t="shared" si="6"/>
        <v>1917</v>
      </c>
      <c r="W66" s="7">
        <v>56.7</v>
      </c>
      <c r="X66" s="10">
        <f t="shared" si="9"/>
        <v>1313.739</v>
      </c>
      <c r="Y66" s="7">
        <f t="shared" si="5"/>
        <v>3231</v>
      </c>
    </row>
    <row r="67" spans="11:25" ht="15">
      <c r="K67" s="7"/>
      <c r="L67" s="9">
        <f t="shared" si="0"/>
        <v>2195</v>
      </c>
      <c r="M67" s="9">
        <f t="shared" si="1"/>
        <v>400</v>
      </c>
      <c r="N67" s="9">
        <f t="shared" si="2"/>
        <v>1795</v>
      </c>
      <c r="O67" s="7">
        <v>56.7</v>
      </c>
      <c r="P67" s="10">
        <f t="shared" si="10"/>
        <v>1244.565</v>
      </c>
      <c r="Q67" s="7">
        <f t="shared" si="8"/>
        <v>3040</v>
      </c>
      <c r="S67" s="7"/>
      <c r="T67" s="7">
        <f t="shared" si="3"/>
        <v>2317</v>
      </c>
      <c r="U67" s="7">
        <f t="shared" si="4"/>
        <v>400</v>
      </c>
      <c r="V67" s="9">
        <f t="shared" si="6"/>
        <v>1917</v>
      </c>
      <c r="W67" s="7">
        <v>56.7</v>
      </c>
      <c r="X67" s="10">
        <f t="shared" si="9"/>
        <v>1313.739</v>
      </c>
      <c r="Y67" s="7">
        <f t="shared" si="5"/>
        <v>3231</v>
      </c>
    </row>
    <row r="68" spans="11:25" ht="15">
      <c r="K68" s="19" t="s">
        <v>41</v>
      </c>
      <c r="L68" s="9">
        <f t="shared" si="0"/>
        <v>2195</v>
      </c>
      <c r="M68" s="9">
        <f t="shared" si="1"/>
        <v>400</v>
      </c>
      <c r="N68" s="9">
        <f t="shared" si="2"/>
        <v>1795</v>
      </c>
      <c r="O68" s="7">
        <v>56.7</v>
      </c>
      <c r="P68" s="10">
        <f t="shared" si="10"/>
        <v>1244.565</v>
      </c>
      <c r="Q68" s="7">
        <f t="shared" si="8"/>
        <v>3040</v>
      </c>
      <c r="S68" s="19" t="s">
        <v>41</v>
      </c>
      <c r="T68" s="7">
        <f t="shared" si="3"/>
        <v>2317</v>
      </c>
      <c r="U68" s="7">
        <f t="shared" si="4"/>
        <v>400</v>
      </c>
      <c r="V68" s="9">
        <f t="shared" si="6"/>
        <v>1917</v>
      </c>
      <c r="W68" s="7">
        <v>56.7</v>
      </c>
      <c r="X68" s="10">
        <f t="shared" si="9"/>
        <v>1313.739</v>
      </c>
      <c r="Y68" s="7">
        <f t="shared" si="5"/>
        <v>3231</v>
      </c>
    </row>
    <row r="69" spans="11:25" ht="15">
      <c r="K69" s="19"/>
      <c r="L69" s="9">
        <f t="shared" si="0"/>
        <v>2195</v>
      </c>
      <c r="M69" s="9">
        <f t="shared" si="1"/>
        <v>400</v>
      </c>
      <c r="N69" s="9">
        <f t="shared" si="2"/>
        <v>1795</v>
      </c>
      <c r="O69" s="7">
        <v>56.7</v>
      </c>
      <c r="P69" s="10">
        <f t="shared" si="10"/>
        <v>1244.565</v>
      </c>
      <c r="Q69" s="7">
        <f t="shared" si="8"/>
        <v>3040</v>
      </c>
      <c r="S69" s="19"/>
      <c r="T69" s="7">
        <f t="shared" si="3"/>
        <v>2317</v>
      </c>
      <c r="U69" s="7">
        <f t="shared" si="4"/>
        <v>400</v>
      </c>
      <c r="V69" s="9">
        <f t="shared" si="6"/>
        <v>1917</v>
      </c>
      <c r="W69" s="7">
        <v>56.7</v>
      </c>
      <c r="X69" s="10">
        <f t="shared" si="9"/>
        <v>1313.739</v>
      </c>
      <c r="Y69" s="7">
        <f t="shared" si="5"/>
        <v>3231</v>
      </c>
    </row>
    <row r="70" spans="11:25" ht="15">
      <c r="K70" s="19"/>
      <c r="L70" s="9">
        <f aca="true" t="shared" si="11" ref="L70:L118">$L$5</f>
        <v>2195</v>
      </c>
      <c r="M70" s="9">
        <f aca="true" t="shared" si="12" ref="M70:M118">$M$5</f>
        <v>400</v>
      </c>
      <c r="N70" s="9">
        <f aca="true" t="shared" si="13" ref="N70:N118">L70-M70</f>
        <v>1795</v>
      </c>
      <c r="O70" s="7">
        <v>56.7</v>
      </c>
      <c r="P70" s="10">
        <f t="shared" si="10"/>
        <v>1244.565</v>
      </c>
      <c r="Q70" s="7">
        <f t="shared" si="8"/>
        <v>3040</v>
      </c>
      <c r="S70" s="19"/>
      <c r="T70" s="7">
        <f aca="true" t="shared" si="14" ref="T70:T118">$T$5</f>
        <v>2317</v>
      </c>
      <c r="U70" s="7">
        <f aca="true" t="shared" si="15" ref="U70:U118">$U$5</f>
        <v>400</v>
      </c>
      <c r="V70" s="9">
        <f t="shared" si="6"/>
        <v>1917</v>
      </c>
      <c r="W70" s="7">
        <v>56.7</v>
      </c>
      <c r="X70" s="10">
        <f t="shared" si="9"/>
        <v>1313.739</v>
      </c>
      <c r="Y70" s="7">
        <f aca="true" t="shared" si="16" ref="Y70:Y103">CEILING((V70+X70),1)</f>
        <v>3231</v>
      </c>
    </row>
    <row r="71" spans="11:25" ht="15">
      <c r="K71" s="7" t="s">
        <v>42</v>
      </c>
      <c r="L71" s="9">
        <f t="shared" si="11"/>
        <v>2195</v>
      </c>
      <c r="M71" s="9">
        <f t="shared" si="12"/>
        <v>400</v>
      </c>
      <c r="N71" s="9">
        <f t="shared" si="13"/>
        <v>1795</v>
      </c>
      <c r="O71" s="7">
        <v>61.5</v>
      </c>
      <c r="P71" s="10">
        <f t="shared" si="10"/>
        <v>1349.925</v>
      </c>
      <c r="Q71" s="7">
        <f t="shared" si="8"/>
        <v>3145</v>
      </c>
      <c r="S71" s="7" t="s">
        <v>42</v>
      </c>
      <c r="T71" s="7">
        <f t="shared" si="14"/>
        <v>2317</v>
      </c>
      <c r="U71" s="7">
        <f t="shared" si="15"/>
        <v>400</v>
      </c>
      <c r="V71" s="9">
        <f aca="true" t="shared" si="17" ref="V71:V106">T71-U71</f>
        <v>1917</v>
      </c>
      <c r="W71" s="7">
        <v>61.5</v>
      </c>
      <c r="X71" s="10">
        <f t="shared" si="9"/>
        <v>1424.955</v>
      </c>
      <c r="Y71" s="7">
        <f t="shared" si="16"/>
        <v>3342</v>
      </c>
    </row>
    <row r="72" spans="11:25" ht="15">
      <c r="K72" s="7"/>
      <c r="L72" s="9">
        <f t="shared" si="11"/>
        <v>2195</v>
      </c>
      <c r="M72" s="9">
        <f t="shared" si="12"/>
        <v>400</v>
      </c>
      <c r="N72" s="9">
        <f t="shared" si="13"/>
        <v>1795</v>
      </c>
      <c r="O72" s="7">
        <v>61.5</v>
      </c>
      <c r="P72" s="10">
        <f t="shared" si="10"/>
        <v>1349.925</v>
      </c>
      <c r="Q72" s="7">
        <f t="shared" si="8"/>
        <v>3145</v>
      </c>
      <c r="S72" s="7"/>
      <c r="T72" s="7">
        <f t="shared" si="14"/>
        <v>2317</v>
      </c>
      <c r="U72" s="7">
        <f t="shared" si="15"/>
        <v>400</v>
      </c>
      <c r="V72" s="9">
        <f t="shared" si="17"/>
        <v>1917</v>
      </c>
      <c r="W72" s="7">
        <v>61.5</v>
      </c>
      <c r="X72" s="10">
        <f t="shared" si="9"/>
        <v>1424.955</v>
      </c>
      <c r="Y72" s="7">
        <f t="shared" si="16"/>
        <v>3342</v>
      </c>
    </row>
    <row r="73" spans="11:25" ht="15">
      <c r="K73" s="7"/>
      <c r="L73" s="9">
        <f t="shared" si="11"/>
        <v>2195</v>
      </c>
      <c r="M73" s="9">
        <f t="shared" si="12"/>
        <v>400</v>
      </c>
      <c r="N73" s="9">
        <f t="shared" si="13"/>
        <v>1795</v>
      </c>
      <c r="O73" s="7">
        <v>61.5</v>
      </c>
      <c r="P73" s="10">
        <f t="shared" si="10"/>
        <v>1349.925</v>
      </c>
      <c r="Q73" s="7">
        <f aca="true" t="shared" si="18" ref="Q73:Q107">CEILING((N73+P73),1)</f>
        <v>3145</v>
      </c>
      <c r="S73" s="7"/>
      <c r="T73" s="7">
        <f t="shared" si="14"/>
        <v>2317</v>
      </c>
      <c r="U73" s="7">
        <f t="shared" si="15"/>
        <v>400</v>
      </c>
      <c r="V73" s="9">
        <f t="shared" si="17"/>
        <v>1917</v>
      </c>
      <c r="W73" s="7">
        <v>61.5</v>
      </c>
      <c r="X73" s="10">
        <f aca="true" t="shared" si="19" ref="X73:X118">T73*W73/100</f>
        <v>1424.955</v>
      </c>
      <c r="Y73" s="7">
        <f t="shared" si="16"/>
        <v>3342</v>
      </c>
    </row>
    <row r="74" spans="11:25" ht="15">
      <c r="K74" s="7" t="s">
        <v>43</v>
      </c>
      <c r="L74" s="9">
        <f t="shared" si="11"/>
        <v>2195</v>
      </c>
      <c r="M74" s="9">
        <f t="shared" si="12"/>
        <v>400</v>
      </c>
      <c r="N74" s="9">
        <f t="shared" si="13"/>
        <v>1795</v>
      </c>
      <c r="O74" s="7">
        <v>67.3</v>
      </c>
      <c r="P74" s="10">
        <f t="shared" si="10"/>
        <v>1477.235</v>
      </c>
      <c r="Q74" s="7">
        <f t="shared" si="18"/>
        <v>3273</v>
      </c>
      <c r="S74" s="7" t="s">
        <v>43</v>
      </c>
      <c r="T74" s="7">
        <f t="shared" si="14"/>
        <v>2317</v>
      </c>
      <c r="U74" s="7">
        <f t="shared" si="15"/>
        <v>400</v>
      </c>
      <c r="V74" s="9">
        <f t="shared" si="17"/>
        <v>1917</v>
      </c>
      <c r="W74" s="7">
        <v>67.3</v>
      </c>
      <c r="X74" s="10">
        <f t="shared" si="19"/>
        <v>1559.3410000000001</v>
      </c>
      <c r="Y74" s="7">
        <f t="shared" si="16"/>
        <v>3477</v>
      </c>
    </row>
    <row r="75" spans="11:25" ht="15">
      <c r="K75" s="7"/>
      <c r="L75" s="9">
        <f t="shared" si="11"/>
        <v>2195</v>
      </c>
      <c r="M75" s="9">
        <f t="shared" si="12"/>
        <v>400</v>
      </c>
      <c r="N75" s="9">
        <f t="shared" si="13"/>
        <v>1795</v>
      </c>
      <c r="O75" s="7">
        <v>67.3</v>
      </c>
      <c r="P75" s="10">
        <f t="shared" si="10"/>
        <v>1477.235</v>
      </c>
      <c r="Q75" s="7">
        <f t="shared" si="18"/>
        <v>3273</v>
      </c>
      <c r="S75" s="7"/>
      <c r="T75" s="7">
        <f t="shared" si="14"/>
        <v>2317</v>
      </c>
      <c r="U75" s="7">
        <f t="shared" si="15"/>
        <v>400</v>
      </c>
      <c r="V75" s="9">
        <f t="shared" si="17"/>
        <v>1917</v>
      </c>
      <c r="W75" s="7">
        <v>67.3</v>
      </c>
      <c r="X75" s="10">
        <f t="shared" si="19"/>
        <v>1559.3410000000001</v>
      </c>
      <c r="Y75" s="7">
        <f t="shared" si="16"/>
        <v>3477</v>
      </c>
    </row>
    <row r="76" spans="11:25" ht="15">
      <c r="K76" s="7"/>
      <c r="L76" s="9">
        <f t="shared" si="11"/>
        <v>2195</v>
      </c>
      <c r="M76" s="9">
        <f t="shared" si="12"/>
        <v>400</v>
      </c>
      <c r="N76" s="9">
        <f t="shared" si="13"/>
        <v>1795</v>
      </c>
      <c r="O76" s="7">
        <v>67.3</v>
      </c>
      <c r="P76" s="10">
        <f t="shared" si="10"/>
        <v>1477.235</v>
      </c>
      <c r="Q76" s="7">
        <f t="shared" si="18"/>
        <v>3273</v>
      </c>
      <c r="S76" s="7"/>
      <c r="T76" s="7">
        <f t="shared" si="14"/>
        <v>2317</v>
      </c>
      <c r="U76" s="7">
        <f t="shared" si="15"/>
        <v>400</v>
      </c>
      <c r="V76" s="9">
        <f t="shared" si="17"/>
        <v>1917</v>
      </c>
      <c r="W76" s="7">
        <v>67.3</v>
      </c>
      <c r="X76" s="10">
        <f t="shared" si="19"/>
        <v>1559.3410000000001</v>
      </c>
      <c r="Y76" s="7">
        <f t="shared" si="16"/>
        <v>3477</v>
      </c>
    </row>
    <row r="77" spans="11:25" ht="15">
      <c r="K77" s="7" t="s">
        <v>44</v>
      </c>
      <c r="L77" s="9">
        <f t="shared" si="11"/>
        <v>2195</v>
      </c>
      <c r="M77" s="9">
        <f t="shared" si="12"/>
        <v>400</v>
      </c>
      <c r="N77" s="9">
        <f t="shared" si="13"/>
        <v>1795</v>
      </c>
      <c r="O77" s="7">
        <v>71.5</v>
      </c>
      <c r="P77" s="10">
        <f t="shared" si="10"/>
        <v>1569.425</v>
      </c>
      <c r="Q77" s="7">
        <f t="shared" si="18"/>
        <v>3365</v>
      </c>
      <c r="S77" s="7" t="s">
        <v>44</v>
      </c>
      <c r="T77" s="7">
        <f t="shared" si="14"/>
        <v>2317</v>
      </c>
      <c r="U77" s="7">
        <f t="shared" si="15"/>
        <v>400</v>
      </c>
      <c r="V77" s="9">
        <f t="shared" si="17"/>
        <v>1917</v>
      </c>
      <c r="W77" s="7">
        <v>71.5</v>
      </c>
      <c r="X77" s="10">
        <f t="shared" si="19"/>
        <v>1656.655</v>
      </c>
      <c r="Y77" s="7">
        <f t="shared" si="16"/>
        <v>3574</v>
      </c>
    </row>
    <row r="78" spans="11:25" ht="15">
      <c r="K78" s="26"/>
      <c r="L78" s="9">
        <f t="shared" si="11"/>
        <v>2195</v>
      </c>
      <c r="M78" s="27">
        <f t="shared" si="12"/>
        <v>400</v>
      </c>
      <c r="N78" s="9">
        <f t="shared" si="13"/>
        <v>1795</v>
      </c>
      <c r="O78" s="7">
        <v>71.5</v>
      </c>
      <c r="P78" s="10">
        <f t="shared" si="10"/>
        <v>1569.425</v>
      </c>
      <c r="Q78" s="7">
        <f t="shared" si="18"/>
        <v>3365</v>
      </c>
      <c r="S78" s="26"/>
      <c r="T78" s="26">
        <f t="shared" si="14"/>
        <v>2317</v>
      </c>
      <c r="U78" s="26">
        <f t="shared" si="15"/>
        <v>400</v>
      </c>
      <c r="V78" s="9">
        <f t="shared" si="17"/>
        <v>1917</v>
      </c>
      <c r="W78" s="7">
        <v>71.5</v>
      </c>
      <c r="X78" s="10">
        <f t="shared" si="19"/>
        <v>1656.655</v>
      </c>
      <c r="Y78" s="7">
        <f t="shared" si="16"/>
        <v>3574</v>
      </c>
    </row>
    <row r="79" spans="11:25" ht="15">
      <c r="K79" s="26"/>
      <c r="L79" s="9">
        <f t="shared" si="11"/>
        <v>2195</v>
      </c>
      <c r="M79" s="27">
        <f t="shared" si="12"/>
        <v>400</v>
      </c>
      <c r="N79" s="9">
        <f t="shared" si="13"/>
        <v>1795</v>
      </c>
      <c r="O79" s="7">
        <v>71.5</v>
      </c>
      <c r="P79" s="10">
        <f t="shared" si="10"/>
        <v>1569.425</v>
      </c>
      <c r="Q79" s="7">
        <f t="shared" si="18"/>
        <v>3365</v>
      </c>
      <c r="S79" s="26"/>
      <c r="T79" s="26">
        <f t="shared" si="14"/>
        <v>2317</v>
      </c>
      <c r="U79" s="26">
        <f t="shared" si="15"/>
        <v>400</v>
      </c>
      <c r="V79" s="9">
        <f t="shared" si="17"/>
        <v>1917</v>
      </c>
      <c r="W79" s="7">
        <v>71.5</v>
      </c>
      <c r="X79" s="10">
        <f t="shared" si="19"/>
        <v>1656.655</v>
      </c>
      <c r="Y79" s="7">
        <f t="shared" si="16"/>
        <v>3574</v>
      </c>
    </row>
    <row r="80" spans="11:25" ht="15.75" thickBot="1">
      <c r="K80" s="28" t="s">
        <v>45</v>
      </c>
      <c r="L80" s="9">
        <f t="shared" si="11"/>
        <v>2195</v>
      </c>
      <c r="M80" s="27">
        <f t="shared" si="12"/>
        <v>400</v>
      </c>
      <c r="N80" s="9">
        <f t="shared" si="13"/>
        <v>1795</v>
      </c>
      <c r="O80" s="29">
        <v>74.9</v>
      </c>
      <c r="P80" s="10">
        <f t="shared" si="10"/>
        <v>1644.055</v>
      </c>
      <c r="Q80" s="7">
        <f t="shared" si="18"/>
        <v>3440</v>
      </c>
      <c r="R80" s="30"/>
      <c r="S80" s="28" t="s">
        <v>45</v>
      </c>
      <c r="T80" s="29">
        <f t="shared" si="14"/>
        <v>2317</v>
      </c>
      <c r="U80" s="29">
        <f t="shared" si="15"/>
        <v>400</v>
      </c>
      <c r="V80" s="9">
        <f t="shared" si="17"/>
        <v>1917</v>
      </c>
      <c r="W80" s="29">
        <v>74.9</v>
      </c>
      <c r="X80" s="10">
        <f t="shared" si="19"/>
        <v>1735.4330000000002</v>
      </c>
      <c r="Y80" s="7">
        <f t="shared" si="16"/>
        <v>3653</v>
      </c>
    </row>
    <row r="81" spans="11:25" ht="16.5" thickBot="1" thickTop="1">
      <c r="K81" s="31"/>
      <c r="L81" s="9">
        <f t="shared" si="11"/>
        <v>2195</v>
      </c>
      <c r="M81" s="32">
        <f t="shared" si="12"/>
        <v>400</v>
      </c>
      <c r="N81" s="9">
        <f t="shared" si="13"/>
        <v>1795</v>
      </c>
      <c r="O81" s="29">
        <v>74.9</v>
      </c>
      <c r="P81" s="10">
        <f t="shared" si="10"/>
        <v>1644.055</v>
      </c>
      <c r="Q81" s="7">
        <f t="shared" si="18"/>
        <v>3440</v>
      </c>
      <c r="R81" s="14"/>
      <c r="S81" s="31"/>
      <c r="T81" s="33">
        <f t="shared" si="14"/>
        <v>2317</v>
      </c>
      <c r="U81" s="33">
        <f t="shared" si="15"/>
        <v>400</v>
      </c>
      <c r="V81" s="9">
        <f t="shared" si="17"/>
        <v>1917</v>
      </c>
      <c r="W81" s="29">
        <v>74.9</v>
      </c>
      <c r="X81" s="10">
        <f t="shared" si="19"/>
        <v>1735.4330000000002</v>
      </c>
      <c r="Y81" s="7">
        <f t="shared" si="16"/>
        <v>3653</v>
      </c>
    </row>
    <row r="82" spans="11:25" ht="16.5" thickBot="1" thickTop="1">
      <c r="K82" s="31"/>
      <c r="L82" s="9">
        <f t="shared" si="11"/>
        <v>2195</v>
      </c>
      <c r="M82" s="32">
        <f t="shared" si="12"/>
        <v>400</v>
      </c>
      <c r="N82" s="9">
        <f t="shared" si="13"/>
        <v>1795</v>
      </c>
      <c r="O82" s="29">
        <v>74.9</v>
      </c>
      <c r="P82" s="10">
        <f t="shared" si="10"/>
        <v>1644.055</v>
      </c>
      <c r="Q82" s="7">
        <f t="shared" si="18"/>
        <v>3440</v>
      </c>
      <c r="R82" s="14"/>
      <c r="S82" s="31"/>
      <c r="T82" s="33">
        <f t="shared" si="14"/>
        <v>2317</v>
      </c>
      <c r="U82" s="33">
        <f t="shared" si="15"/>
        <v>400</v>
      </c>
      <c r="V82" s="9">
        <f t="shared" si="17"/>
        <v>1917</v>
      </c>
      <c r="W82" s="29">
        <v>74.9</v>
      </c>
      <c r="X82" s="10">
        <f t="shared" si="19"/>
        <v>1735.4330000000002</v>
      </c>
      <c r="Y82" s="7">
        <f t="shared" si="16"/>
        <v>3653</v>
      </c>
    </row>
    <row r="83" spans="11:25" ht="15.75" thickTop="1">
      <c r="K83" s="1" t="s">
        <v>46</v>
      </c>
      <c r="L83" s="9">
        <f t="shared" si="11"/>
        <v>2195</v>
      </c>
      <c r="M83" s="34">
        <f t="shared" si="12"/>
        <v>400</v>
      </c>
      <c r="N83" s="9">
        <f t="shared" si="13"/>
        <v>1795</v>
      </c>
      <c r="O83" s="1">
        <v>78.9</v>
      </c>
      <c r="P83" s="10">
        <f t="shared" si="10"/>
        <v>1731.855</v>
      </c>
      <c r="Q83" s="7">
        <f t="shared" si="18"/>
        <v>3527</v>
      </c>
      <c r="S83" s="1" t="s">
        <v>46</v>
      </c>
      <c r="T83" s="1">
        <f t="shared" si="14"/>
        <v>2317</v>
      </c>
      <c r="U83" s="1">
        <f t="shared" si="15"/>
        <v>400</v>
      </c>
      <c r="V83" s="9">
        <f t="shared" si="17"/>
        <v>1917</v>
      </c>
      <c r="W83" s="1">
        <v>78.9</v>
      </c>
      <c r="X83" s="10">
        <f t="shared" si="19"/>
        <v>1828.1130000000003</v>
      </c>
      <c r="Y83" s="7">
        <f t="shared" si="16"/>
        <v>3746</v>
      </c>
    </row>
    <row r="84" spans="11:25" ht="15">
      <c r="K84" s="1"/>
      <c r="L84" s="9">
        <f t="shared" si="11"/>
        <v>2195</v>
      </c>
      <c r="M84" s="34">
        <f t="shared" si="12"/>
        <v>400</v>
      </c>
      <c r="N84" s="9">
        <f t="shared" si="13"/>
        <v>1795</v>
      </c>
      <c r="O84" s="1">
        <v>78.9</v>
      </c>
      <c r="P84" s="10">
        <f t="shared" si="10"/>
        <v>1731.855</v>
      </c>
      <c r="Q84" s="7">
        <f t="shared" si="18"/>
        <v>3527</v>
      </c>
      <c r="S84" s="1"/>
      <c r="T84" s="1">
        <f t="shared" si="14"/>
        <v>2317</v>
      </c>
      <c r="U84" s="1">
        <f t="shared" si="15"/>
        <v>400</v>
      </c>
      <c r="V84" s="9">
        <f t="shared" si="17"/>
        <v>1917</v>
      </c>
      <c r="W84" s="1">
        <v>78.9</v>
      </c>
      <c r="X84" s="10">
        <f t="shared" si="19"/>
        <v>1828.1130000000003</v>
      </c>
      <c r="Y84" s="7">
        <f t="shared" si="16"/>
        <v>3746</v>
      </c>
    </row>
    <row r="85" spans="11:25" ht="15">
      <c r="K85" s="1"/>
      <c r="L85" s="9">
        <f t="shared" si="11"/>
        <v>2195</v>
      </c>
      <c r="M85" s="34">
        <f t="shared" si="12"/>
        <v>400</v>
      </c>
      <c r="N85" s="9">
        <f t="shared" si="13"/>
        <v>1795</v>
      </c>
      <c r="O85" s="1">
        <v>78.9</v>
      </c>
      <c r="P85" s="10">
        <f t="shared" si="10"/>
        <v>1731.855</v>
      </c>
      <c r="Q85" s="7">
        <f t="shared" si="18"/>
        <v>3527</v>
      </c>
      <c r="S85" s="1"/>
      <c r="T85" s="1">
        <f t="shared" si="14"/>
        <v>2317</v>
      </c>
      <c r="U85" s="1">
        <f t="shared" si="15"/>
        <v>400</v>
      </c>
      <c r="V85" s="9">
        <f t="shared" si="17"/>
        <v>1917</v>
      </c>
      <c r="W85" s="1">
        <v>78.9</v>
      </c>
      <c r="X85" s="10">
        <f t="shared" si="19"/>
        <v>1828.1130000000003</v>
      </c>
      <c r="Y85" s="7">
        <f t="shared" si="16"/>
        <v>3746</v>
      </c>
    </row>
    <row r="86" spans="11:25" ht="15">
      <c r="K86" s="7" t="s">
        <v>47</v>
      </c>
      <c r="L86" s="9">
        <f t="shared" si="11"/>
        <v>2195</v>
      </c>
      <c r="M86" s="9">
        <f t="shared" si="12"/>
        <v>400</v>
      </c>
      <c r="N86" s="9">
        <f t="shared" si="13"/>
        <v>1795</v>
      </c>
      <c r="O86" s="7">
        <v>85.5</v>
      </c>
      <c r="P86" s="10">
        <f t="shared" si="10"/>
        <v>1876.725</v>
      </c>
      <c r="Q86" s="7">
        <f t="shared" si="18"/>
        <v>3672</v>
      </c>
      <c r="S86" s="7" t="s">
        <v>47</v>
      </c>
      <c r="T86" s="7">
        <f t="shared" si="14"/>
        <v>2317</v>
      </c>
      <c r="U86" s="7">
        <f t="shared" si="15"/>
        <v>400</v>
      </c>
      <c r="V86" s="9">
        <f t="shared" si="17"/>
        <v>1917</v>
      </c>
      <c r="W86" s="7">
        <v>85.5</v>
      </c>
      <c r="X86" s="10">
        <f t="shared" si="19"/>
        <v>1981.035</v>
      </c>
      <c r="Y86" s="7">
        <f t="shared" si="16"/>
        <v>3899</v>
      </c>
    </row>
    <row r="87" spans="11:25" ht="15">
      <c r="K87" s="7"/>
      <c r="L87" s="9">
        <f t="shared" si="11"/>
        <v>2195</v>
      </c>
      <c r="M87" s="9">
        <f t="shared" si="12"/>
        <v>400</v>
      </c>
      <c r="N87" s="9">
        <f t="shared" si="13"/>
        <v>1795</v>
      </c>
      <c r="O87" s="7">
        <v>85.5</v>
      </c>
      <c r="P87" s="10">
        <f t="shared" si="10"/>
        <v>1876.725</v>
      </c>
      <c r="Q87" s="7">
        <f t="shared" si="18"/>
        <v>3672</v>
      </c>
      <c r="S87" s="7"/>
      <c r="T87" s="7">
        <f t="shared" si="14"/>
        <v>2317</v>
      </c>
      <c r="U87" s="7">
        <f t="shared" si="15"/>
        <v>400</v>
      </c>
      <c r="V87" s="9">
        <f t="shared" si="17"/>
        <v>1917</v>
      </c>
      <c r="W87" s="7">
        <v>85.5</v>
      </c>
      <c r="X87" s="10">
        <f t="shared" si="19"/>
        <v>1981.035</v>
      </c>
      <c r="Y87" s="7">
        <f t="shared" si="16"/>
        <v>3899</v>
      </c>
    </row>
    <row r="88" spans="11:25" ht="15">
      <c r="K88" s="7"/>
      <c r="L88" s="9">
        <f t="shared" si="11"/>
        <v>2195</v>
      </c>
      <c r="M88" s="9">
        <f t="shared" si="12"/>
        <v>400</v>
      </c>
      <c r="N88" s="9">
        <f t="shared" si="13"/>
        <v>1795</v>
      </c>
      <c r="O88" s="7">
        <v>85.5</v>
      </c>
      <c r="P88" s="10">
        <f t="shared" si="10"/>
        <v>1876.725</v>
      </c>
      <c r="Q88" s="7">
        <f t="shared" si="18"/>
        <v>3672</v>
      </c>
      <c r="S88" s="7"/>
      <c r="T88" s="7">
        <f t="shared" si="14"/>
        <v>2317</v>
      </c>
      <c r="U88" s="7">
        <f t="shared" si="15"/>
        <v>400</v>
      </c>
      <c r="V88" s="9">
        <f t="shared" si="17"/>
        <v>1917</v>
      </c>
      <c r="W88" s="7">
        <v>85.5</v>
      </c>
      <c r="X88" s="10">
        <f t="shared" si="19"/>
        <v>1981.035</v>
      </c>
      <c r="Y88" s="7">
        <f t="shared" si="16"/>
        <v>3899</v>
      </c>
    </row>
    <row r="89" spans="11:25" ht="15">
      <c r="K89" s="7" t="s">
        <v>48</v>
      </c>
      <c r="L89" s="9">
        <f t="shared" si="11"/>
        <v>2195</v>
      </c>
      <c r="M89" s="9">
        <f t="shared" si="12"/>
        <v>400</v>
      </c>
      <c r="N89" s="9">
        <f t="shared" si="13"/>
        <v>1795</v>
      </c>
      <c r="O89" s="7">
        <v>90.5</v>
      </c>
      <c r="P89" s="10">
        <f t="shared" si="10"/>
        <v>1986.475</v>
      </c>
      <c r="Q89" s="7">
        <f t="shared" si="18"/>
        <v>3782</v>
      </c>
      <c r="S89" s="7" t="s">
        <v>48</v>
      </c>
      <c r="T89" s="7">
        <f t="shared" si="14"/>
        <v>2317</v>
      </c>
      <c r="U89" s="7">
        <f t="shared" si="15"/>
        <v>400</v>
      </c>
      <c r="V89" s="9">
        <f t="shared" si="17"/>
        <v>1917</v>
      </c>
      <c r="W89" s="7">
        <v>90.5</v>
      </c>
      <c r="X89" s="10">
        <f t="shared" si="19"/>
        <v>2096.885</v>
      </c>
      <c r="Y89" s="7">
        <f t="shared" si="16"/>
        <v>4014</v>
      </c>
    </row>
    <row r="90" spans="11:25" ht="15">
      <c r="K90" s="7"/>
      <c r="L90" s="9">
        <f t="shared" si="11"/>
        <v>2195</v>
      </c>
      <c r="M90" s="9">
        <f t="shared" si="12"/>
        <v>400</v>
      </c>
      <c r="N90" s="9">
        <f t="shared" si="13"/>
        <v>1795</v>
      </c>
      <c r="O90" s="7">
        <v>90.5</v>
      </c>
      <c r="P90" s="10">
        <f t="shared" si="10"/>
        <v>1986.475</v>
      </c>
      <c r="Q90" s="7">
        <f t="shared" si="18"/>
        <v>3782</v>
      </c>
      <c r="S90" s="7"/>
      <c r="T90" s="7">
        <f t="shared" si="14"/>
        <v>2317</v>
      </c>
      <c r="U90" s="7">
        <f t="shared" si="15"/>
        <v>400</v>
      </c>
      <c r="V90" s="9">
        <f t="shared" si="17"/>
        <v>1917</v>
      </c>
      <c r="W90" s="7">
        <v>90.5</v>
      </c>
      <c r="X90" s="10">
        <f t="shared" si="19"/>
        <v>2096.885</v>
      </c>
      <c r="Y90" s="7">
        <f t="shared" si="16"/>
        <v>4014</v>
      </c>
    </row>
    <row r="91" spans="11:25" ht="15">
      <c r="K91" s="7"/>
      <c r="L91" s="9">
        <f t="shared" si="11"/>
        <v>2195</v>
      </c>
      <c r="M91" s="9">
        <f t="shared" si="12"/>
        <v>400</v>
      </c>
      <c r="N91" s="9">
        <f t="shared" si="13"/>
        <v>1795</v>
      </c>
      <c r="O91" s="7">
        <v>90.5</v>
      </c>
      <c r="P91" s="10">
        <f t="shared" si="10"/>
        <v>1986.475</v>
      </c>
      <c r="Q91" s="7">
        <f t="shared" si="18"/>
        <v>3782</v>
      </c>
      <c r="S91" s="7"/>
      <c r="T91" s="7">
        <f t="shared" si="14"/>
        <v>2317</v>
      </c>
      <c r="U91" s="7">
        <f t="shared" si="15"/>
        <v>400</v>
      </c>
      <c r="V91" s="9">
        <f t="shared" si="17"/>
        <v>1917</v>
      </c>
      <c r="W91" s="7">
        <v>90.5</v>
      </c>
      <c r="X91" s="10">
        <f t="shared" si="19"/>
        <v>2096.885</v>
      </c>
      <c r="Y91" s="7">
        <f t="shared" si="16"/>
        <v>4014</v>
      </c>
    </row>
    <row r="92" spans="11:25" ht="15">
      <c r="K92" s="19" t="s">
        <v>49</v>
      </c>
      <c r="L92" s="9">
        <f t="shared" si="11"/>
        <v>2195</v>
      </c>
      <c r="M92" s="9">
        <f t="shared" si="12"/>
        <v>400</v>
      </c>
      <c r="N92" s="9">
        <f t="shared" si="13"/>
        <v>1795</v>
      </c>
      <c r="O92" s="7">
        <v>88.4</v>
      </c>
      <c r="P92" s="10">
        <f t="shared" si="10"/>
        <v>1940.38</v>
      </c>
      <c r="Q92" s="7">
        <f t="shared" si="18"/>
        <v>3736</v>
      </c>
      <c r="S92" s="19" t="s">
        <v>49</v>
      </c>
      <c r="T92" s="7">
        <f t="shared" si="14"/>
        <v>2317</v>
      </c>
      <c r="U92" s="7">
        <f t="shared" si="15"/>
        <v>400</v>
      </c>
      <c r="V92" s="9">
        <f t="shared" si="17"/>
        <v>1917</v>
      </c>
      <c r="W92" s="7">
        <v>88.4</v>
      </c>
      <c r="X92" s="10">
        <f t="shared" si="19"/>
        <v>2048.228</v>
      </c>
      <c r="Y92" s="7">
        <f t="shared" si="16"/>
        <v>3966</v>
      </c>
    </row>
    <row r="93" spans="11:25" ht="15">
      <c r="K93" s="19"/>
      <c r="L93" s="9">
        <f t="shared" si="11"/>
        <v>2195</v>
      </c>
      <c r="M93" s="9">
        <f t="shared" si="12"/>
        <v>400</v>
      </c>
      <c r="N93" s="9">
        <f t="shared" si="13"/>
        <v>1795</v>
      </c>
      <c r="O93" s="7">
        <v>88.4</v>
      </c>
      <c r="P93" s="10">
        <f t="shared" si="10"/>
        <v>1940.38</v>
      </c>
      <c r="Q93" s="7">
        <f t="shared" si="18"/>
        <v>3736</v>
      </c>
      <c r="S93" s="19"/>
      <c r="T93" s="7">
        <f t="shared" si="14"/>
        <v>2317</v>
      </c>
      <c r="U93" s="7">
        <f t="shared" si="15"/>
        <v>400</v>
      </c>
      <c r="V93" s="9">
        <f t="shared" si="17"/>
        <v>1917</v>
      </c>
      <c r="W93" s="7">
        <v>88.4</v>
      </c>
      <c r="X93" s="10">
        <f t="shared" si="19"/>
        <v>2048.228</v>
      </c>
      <c r="Y93" s="7">
        <f t="shared" si="16"/>
        <v>3966</v>
      </c>
    </row>
    <row r="94" spans="11:25" ht="15">
      <c r="K94" s="19"/>
      <c r="L94" s="9">
        <f t="shared" si="11"/>
        <v>2195</v>
      </c>
      <c r="M94" s="9">
        <f t="shared" si="12"/>
        <v>400</v>
      </c>
      <c r="N94" s="9">
        <f t="shared" si="13"/>
        <v>1795</v>
      </c>
      <c r="O94" s="7">
        <v>88.4</v>
      </c>
      <c r="P94" s="10">
        <f t="shared" si="10"/>
        <v>1940.38</v>
      </c>
      <c r="Q94" s="7">
        <f t="shared" si="18"/>
        <v>3736</v>
      </c>
      <c r="S94" s="19"/>
      <c r="T94" s="7">
        <f t="shared" si="14"/>
        <v>2317</v>
      </c>
      <c r="U94" s="7">
        <f t="shared" si="15"/>
        <v>400</v>
      </c>
      <c r="V94" s="9">
        <f t="shared" si="17"/>
        <v>1917</v>
      </c>
      <c r="W94" s="7">
        <v>88.4</v>
      </c>
      <c r="X94" s="10">
        <f t="shared" si="19"/>
        <v>2048.228</v>
      </c>
      <c r="Y94" s="7">
        <f t="shared" si="16"/>
        <v>3966</v>
      </c>
    </row>
    <row r="95" spans="11:25" ht="15">
      <c r="K95" s="7" t="s">
        <v>50</v>
      </c>
      <c r="L95" s="9">
        <f t="shared" si="11"/>
        <v>2195</v>
      </c>
      <c r="M95" s="9">
        <f t="shared" si="12"/>
        <v>400</v>
      </c>
      <c r="N95" s="9">
        <f t="shared" si="13"/>
        <v>1795</v>
      </c>
      <c r="O95" s="7">
        <v>91.3</v>
      </c>
      <c r="P95" s="10">
        <f t="shared" si="10"/>
        <v>2004.035</v>
      </c>
      <c r="Q95" s="7">
        <f t="shared" si="18"/>
        <v>3800</v>
      </c>
      <c r="S95" s="7" t="s">
        <v>50</v>
      </c>
      <c r="T95" s="7">
        <f t="shared" si="14"/>
        <v>2317</v>
      </c>
      <c r="U95" s="7">
        <f t="shared" si="15"/>
        <v>400</v>
      </c>
      <c r="V95" s="9">
        <f t="shared" si="17"/>
        <v>1917</v>
      </c>
      <c r="W95" s="7">
        <v>91.3</v>
      </c>
      <c r="X95" s="10">
        <f t="shared" si="19"/>
        <v>2115.4210000000003</v>
      </c>
      <c r="Y95" s="7">
        <f t="shared" si="16"/>
        <v>4033</v>
      </c>
    </row>
    <row r="96" spans="11:25" ht="15">
      <c r="K96" s="7"/>
      <c r="L96" s="9">
        <f t="shared" si="11"/>
        <v>2195</v>
      </c>
      <c r="M96" s="9">
        <f t="shared" si="12"/>
        <v>400</v>
      </c>
      <c r="N96" s="9">
        <f t="shared" si="13"/>
        <v>1795</v>
      </c>
      <c r="O96" s="7">
        <v>91.3</v>
      </c>
      <c r="P96" s="10">
        <f t="shared" si="10"/>
        <v>2004.035</v>
      </c>
      <c r="Q96" s="7">
        <f t="shared" si="18"/>
        <v>3800</v>
      </c>
      <c r="S96" s="7"/>
      <c r="T96" s="7">
        <f t="shared" si="14"/>
        <v>2317</v>
      </c>
      <c r="U96" s="7">
        <f t="shared" si="15"/>
        <v>400</v>
      </c>
      <c r="V96" s="9">
        <f t="shared" si="17"/>
        <v>1917</v>
      </c>
      <c r="W96" s="7">
        <v>91.3</v>
      </c>
      <c r="X96" s="10">
        <f t="shared" si="19"/>
        <v>2115.4210000000003</v>
      </c>
      <c r="Y96" s="7">
        <f t="shared" si="16"/>
        <v>4033</v>
      </c>
    </row>
    <row r="97" spans="11:25" ht="15">
      <c r="K97" s="7"/>
      <c r="L97" s="9">
        <f t="shared" si="11"/>
        <v>2195</v>
      </c>
      <c r="M97" s="9">
        <f t="shared" si="12"/>
        <v>400</v>
      </c>
      <c r="N97" s="9">
        <f t="shared" si="13"/>
        <v>1795</v>
      </c>
      <c r="O97" s="7">
        <v>91.3</v>
      </c>
      <c r="P97" s="10">
        <f t="shared" si="10"/>
        <v>2004.035</v>
      </c>
      <c r="Q97" s="7">
        <f t="shared" si="18"/>
        <v>3800</v>
      </c>
      <c r="S97" s="7"/>
      <c r="T97" s="7">
        <f t="shared" si="14"/>
        <v>2317</v>
      </c>
      <c r="U97" s="7">
        <f t="shared" si="15"/>
        <v>400</v>
      </c>
      <c r="V97" s="9">
        <f t="shared" si="17"/>
        <v>1917</v>
      </c>
      <c r="W97" s="7">
        <v>91.3</v>
      </c>
      <c r="X97" s="10">
        <f t="shared" si="19"/>
        <v>2115.4210000000003</v>
      </c>
      <c r="Y97" s="7">
        <f t="shared" si="16"/>
        <v>4033</v>
      </c>
    </row>
    <row r="98" spans="11:25" ht="15">
      <c r="K98" s="7" t="s">
        <v>51</v>
      </c>
      <c r="L98" s="9">
        <f t="shared" si="11"/>
        <v>2195</v>
      </c>
      <c r="M98" s="9">
        <f t="shared" si="12"/>
        <v>400</v>
      </c>
      <c r="N98" s="9">
        <f t="shared" si="13"/>
        <v>1795</v>
      </c>
      <c r="O98" s="7">
        <v>98.1</v>
      </c>
      <c r="P98" s="10">
        <f t="shared" si="10"/>
        <v>2153.295</v>
      </c>
      <c r="Q98" s="7">
        <f t="shared" si="18"/>
        <v>3949</v>
      </c>
      <c r="S98" s="7" t="s">
        <v>51</v>
      </c>
      <c r="T98" s="7">
        <f t="shared" si="14"/>
        <v>2317</v>
      </c>
      <c r="U98" s="7">
        <f t="shared" si="15"/>
        <v>400</v>
      </c>
      <c r="V98" s="9">
        <f t="shared" si="17"/>
        <v>1917</v>
      </c>
      <c r="W98" s="7">
        <v>98.1</v>
      </c>
      <c r="X98" s="10">
        <f t="shared" si="19"/>
        <v>2272.977</v>
      </c>
      <c r="Y98" s="7">
        <f t="shared" si="16"/>
        <v>4190</v>
      </c>
    </row>
    <row r="99" spans="11:25" ht="15">
      <c r="K99" s="7"/>
      <c r="L99" s="9">
        <f t="shared" si="11"/>
        <v>2195</v>
      </c>
      <c r="M99" s="9">
        <f t="shared" si="12"/>
        <v>400</v>
      </c>
      <c r="N99" s="9">
        <f t="shared" si="13"/>
        <v>1795</v>
      </c>
      <c r="O99" s="7">
        <v>98.1</v>
      </c>
      <c r="P99" s="10">
        <f t="shared" si="10"/>
        <v>2153.295</v>
      </c>
      <c r="Q99" s="7">
        <f t="shared" si="18"/>
        <v>3949</v>
      </c>
      <c r="S99" s="7"/>
      <c r="T99" s="7">
        <f t="shared" si="14"/>
        <v>2317</v>
      </c>
      <c r="U99" s="7">
        <f t="shared" si="15"/>
        <v>400</v>
      </c>
      <c r="V99" s="9">
        <f t="shared" si="17"/>
        <v>1917</v>
      </c>
      <c r="W99" s="7">
        <v>98.1</v>
      </c>
      <c r="X99" s="10">
        <f t="shared" si="19"/>
        <v>2272.977</v>
      </c>
      <c r="Y99" s="7">
        <f t="shared" si="16"/>
        <v>4190</v>
      </c>
    </row>
    <row r="100" spans="11:25" ht="15">
      <c r="K100" s="7"/>
      <c r="L100" s="9">
        <f t="shared" si="11"/>
        <v>2195</v>
      </c>
      <c r="M100" s="9">
        <f t="shared" si="12"/>
        <v>400</v>
      </c>
      <c r="N100" s="9">
        <f t="shared" si="13"/>
        <v>1795</v>
      </c>
      <c r="O100" s="7">
        <v>98.1</v>
      </c>
      <c r="P100" s="10">
        <f t="shared" si="10"/>
        <v>2153.295</v>
      </c>
      <c r="Q100" s="7">
        <f t="shared" si="18"/>
        <v>3949</v>
      </c>
      <c r="S100" s="7"/>
      <c r="T100" s="7">
        <f t="shared" si="14"/>
        <v>2317</v>
      </c>
      <c r="U100" s="7">
        <f t="shared" si="15"/>
        <v>400</v>
      </c>
      <c r="V100" s="9">
        <f t="shared" si="17"/>
        <v>1917</v>
      </c>
      <c r="W100" s="7">
        <v>98.1</v>
      </c>
      <c r="X100" s="10">
        <f t="shared" si="19"/>
        <v>2272.977</v>
      </c>
      <c r="Y100" s="7">
        <f t="shared" si="16"/>
        <v>4190</v>
      </c>
    </row>
    <row r="101" spans="11:25" ht="15">
      <c r="K101" s="7" t="s">
        <v>52</v>
      </c>
      <c r="L101" s="9">
        <f t="shared" si="11"/>
        <v>2195</v>
      </c>
      <c r="M101" s="9">
        <f t="shared" si="12"/>
        <v>400</v>
      </c>
      <c r="N101" s="9">
        <f t="shared" si="13"/>
        <v>1795</v>
      </c>
      <c r="O101" s="7">
        <v>100.3</v>
      </c>
      <c r="P101" s="10">
        <f t="shared" si="10"/>
        <v>2201.585</v>
      </c>
      <c r="Q101" s="7">
        <f t="shared" si="18"/>
        <v>3997</v>
      </c>
      <c r="S101" s="7" t="s">
        <v>52</v>
      </c>
      <c r="T101" s="7">
        <f t="shared" si="14"/>
        <v>2317</v>
      </c>
      <c r="U101" s="7">
        <f t="shared" si="15"/>
        <v>400</v>
      </c>
      <c r="V101" s="9">
        <f t="shared" si="17"/>
        <v>1917</v>
      </c>
      <c r="W101" s="7">
        <v>100.3</v>
      </c>
      <c r="X101" s="10">
        <f t="shared" si="19"/>
        <v>2323.951</v>
      </c>
      <c r="Y101" s="7">
        <f t="shared" si="16"/>
        <v>4241</v>
      </c>
    </row>
    <row r="102" spans="11:25" ht="15">
      <c r="K102" s="7"/>
      <c r="L102" s="9">
        <f t="shared" si="11"/>
        <v>2195</v>
      </c>
      <c r="M102" s="27">
        <f t="shared" si="12"/>
        <v>400</v>
      </c>
      <c r="N102" s="9">
        <f t="shared" si="13"/>
        <v>1795</v>
      </c>
      <c r="O102" s="7">
        <v>100.3</v>
      </c>
      <c r="P102" s="10">
        <f t="shared" si="10"/>
        <v>2201.585</v>
      </c>
      <c r="Q102" s="7">
        <f t="shared" si="18"/>
        <v>3997</v>
      </c>
      <c r="S102" s="26"/>
      <c r="T102" s="26">
        <f t="shared" si="14"/>
        <v>2317</v>
      </c>
      <c r="U102" s="26">
        <f t="shared" si="15"/>
        <v>400</v>
      </c>
      <c r="V102" s="9">
        <f t="shared" si="17"/>
        <v>1917</v>
      </c>
      <c r="W102" s="7">
        <v>100.3</v>
      </c>
      <c r="X102" s="10">
        <f t="shared" si="19"/>
        <v>2323.951</v>
      </c>
      <c r="Y102" s="7">
        <f t="shared" si="16"/>
        <v>4241</v>
      </c>
    </row>
    <row r="103" spans="11:25" ht="15">
      <c r="K103" s="7"/>
      <c r="L103" s="9">
        <f t="shared" si="11"/>
        <v>2195</v>
      </c>
      <c r="M103" s="27">
        <f t="shared" si="12"/>
        <v>400</v>
      </c>
      <c r="N103" s="9">
        <f t="shared" si="13"/>
        <v>1795</v>
      </c>
      <c r="O103" s="7">
        <v>100.3</v>
      </c>
      <c r="P103" s="10">
        <f t="shared" si="10"/>
        <v>2201.585</v>
      </c>
      <c r="Q103" s="7">
        <f t="shared" si="18"/>
        <v>3997</v>
      </c>
      <c r="S103" s="26"/>
      <c r="T103" s="26">
        <f t="shared" si="14"/>
        <v>2317</v>
      </c>
      <c r="U103" s="26">
        <f t="shared" si="15"/>
        <v>400</v>
      </c>
      <c r="V103" s="9">
        <f t="shared" si="17"/>
        <v>1917</v>
      </c>
      <c r="W103" s="7">
        <v>100.3</v>
      </c>
      <c r="X103" s="10">
        <f t="shared" si="19"/>
        <v>2323.951</v>
      </c>
      <c r="Y103" s="7">
        <f t="shared" si="16"/>
        <v>4241</v>
      </c>
    </row>
    <row r="104" spans="11:25" ht="15">
      <c r="K104" s="19" t="s">
        <v>53</v>
      </c>
      <c r="L104" s="9">
        <f t="shared" si="11"/>
        <v>2195</v>
      </c>
      <c r="M104" s="9">
        <f t="shared" si="12"/>
        <v>400</v>
      </c>
      <c r="N104" s="9">
        <f t="shared" si="13"/>
        <v>1795</v>
      </c>
      <c r="O104" s="26">
        <v>100.5</v>
      </c>
      <c r="P104" s="10">
        <f t="shared" si="10"/>
        <v>2205.975</v>
      </c>
      <c r="Q104" s="7">
        <f t="shared" si="18"/>
        <v>4001</v>
      </c>
      <c r="S104" s="35" t="s">
        <v>53</v>
      </c>
      <c r="T104" s="26">
        <f t="shared" si="14"/>
        <v>2317</v>
      </c>
      <c r="U104" s="26">
        <f t="shared" si="15"/>
        <v>400</v>
      </c>
      <c r="V104" s="9">
        <f t="shared" si="17"/>
        <v>1917</v>
      </c>
      <c r="W104" s="26">
        <v>100.5</v>
      </c>
      <c r="X104" s="10">
        <f t="shared" si="19"/>
        <v>2328.585</v>
      </c>
      <c r="Y104" s="7">
        <f>CEILING((V104+X104),1)</f>
        <v>4246</v>
      </c>
    </row>
    <row r="105" spans="11:25" ht="15">
      <c r="K105" s="36" t="s">
        <v>54</v>
      </c>
      <c r="L105" s="9">
        <f t="shared" si="11"/>
        <v>2195</v>
      </c>
      <c r="M105" s="27">
        <f t="shared" si="12"/>
        <v>400</v>
      </c>
      <c r="N105" s="9">
        <f t="shared" si="13"/>
        <v>1795</v>
      </c>
      <c r="O105" s="26">
        <v>100.5</v>
      </c>
      <c r="P105" s="10">
        <f t="shared" si="10"/>
        <v>2205.975</v>
      </c>
      <c r="Q105" s="7">
        <f t="shared" si="18"/>
        <v>4001</v>
      </c>
      <c r="S105" s="36" t="s">
        <v>54</v>
      </c>
      <c r="T105" s="26">
        <f t="shared" si="14"/>
        <v>2317</v>
      </c>
      <c r="U105" s="26">
        <f t="shared" si="15"/>
        <v>400</v>
      </c>
      <c r="V105" s="9">
        <f t="shared" si="17"/>
        <v>1917</v>
      </c>
      <c r="W105" s="26">
        <v>100.5</v>
      </c>
      <c r="X105" s="10">
        <f t="shared" si="19"/>
        <v>2328.585</v>
      </c>
      <c r="Y105" s="7">
        <f>CEILING((V105+X105),1)</f>
        <v>4246</v>
      </c>
    </row>
    <row r="106" spans="11:25" ht="15">
      <c r="K106" s="36" t="s">
        <v>55</v>
      </c>
      <c r="L106" s="9">
        <f t="shared" si="11"/>
        <v>2195</v>
      </c>
      <c r="M106" s="9">
        <f t="shared" si="12"/>
        <v>400</v>
      </c>
      <c r="N106" s="9">
        <f t="shared" si="13"/>
        <v>1795</v>
      </c>
      <c r="O106" s="26">
        <v>100.5</v>
      </c>
      <c r="P106" s="10">
        <f t="shared" si="10"/>
        <v>2205.975</v>
      </c>
      <c r="Q106" s="7">
        <f t="shared" si="18"/>
        <v>4001</v>
      </c>
      <c r="S106" s="36" t="s">
        <v>55</v>
      </c>
      <c r="T106" s="26">
        <f t="shared" si="14"/>
        <v>2317</v>
      </c>
      <c r="U106" s="26">
        <f t="shared" si="15"/>
        <v>400</v>
      </c>
      <c r="V106" s="9">
        <f t="shared" si="17"/>
        <v>1917</v>
      </c>
      <c r="W106" s="26">
        <v>100.5</v>
      </c>
      <c r="X106" s="10">
        <f t="shared" si="19"/>
        <v>2328.585</v>
      </c>
      <c r="Y106" s="7">
        <f>CEILING((V106+X106),1)</f>
        <v>4246</v>
      </c>
    </row>
    <row r="107" spans="11:25" ht="15.75">
      <c r="K107" s="59" t="s">
        <v>77</v>
      </c>
      <c r="L107" s="9">
        <f t="shared" si="11"/>
        <v>2195</v>
      </c>
      <c r="M107" s="9">
        <f t="shared" si="12"/>
        <v>400</v>
      </c>
      <c r="N107" s="9">
        <f t="shared" si="13"/>
        <v>1795</v>
      </c>
      <c r="O107" s="62">
        <v>102.6</v>
      </c>
      <c r="P107" s="60">
        <f t="shared" si="10"/>
        <v>2252.07</v>
      </c>
      <c r="Q107" s="63">
        <f t="shared" si="18"/>
        <v>4048</v>
      </c>
      <c r="S107" s="59" t="s">
        <v>77</v>
      </c>
      <c r="T107" s="26">
        <f t="shared" si="14"/>
        <v>2317</v>
      </c>
      <c r="U107" s="26">
        <f t="shared" si="15"/>
        <v>400</v>
      </c>
      <c r="V107" s="9">
        <f aca="true" t="shared" si="20" ref="V107:V118">T107-U107</f>
        <v>1917</v>
      </c>
      <c r="W107" s="62">
        <v>102.6</v>
      </c>
      <c r="X107" s="10">
        <f t="shared" si="19"/>
        <v>2377.2419999999997</v>
      </c>
      <c r="Y107" s="7">
        <f aca="true" t="shared" si="21" ref="Y107:Y118">CEILING((V107+X107),1)</f>
        <v>4295</v>
      </c>
    </row>
    <row r="108" spans="11:25" ht="15" customHeight="1">
      <c r="K108" s="59" t="s">
        <v>66</v>
      </c>
      <c r="L108" s="9">
        <f t="shared" si="11"/>
        <v>2195</v>
      </c>
      <c r="M108" s="9">
        <f t="shared" si="12"/>
        <v>400</v>
      </c>
      <c r="N108" s="9">
        <f t="shared" si="13"/>
        <v>1795</v>
      </c>
      <c r="O108" s="62">
        <v>102.6</v>
      </c>
      <c r="P108" s="60">
        <f>L108*O108/100</f>
        <v>2252.07</v>
      </c>
      <c r="Q108" s="63">
        <f>CEILING((N108+P108),1)</f>
        <v>4048</v>
      </c>
      <c r="S108" s="59" t="s">
        <v>66</v>
      </c>
      <c r="T108" s="26">
        <f t="shared" si="14"/>
        <v>2317</v>
      </c>
      <c r="U108" s="26">
        <f t="shared" si="15"/>
        <v>400</v>
      </c>
      <c r="V108" s="9">
        <f t="shared" si="20"/>
        <v>1917</v>
      </c>
      <c r="W108" s="62">
        <v>102.6</v>
      </c>
      <c r="X108" s="10">
        <f t="shared" si="19"/>
        <v>2377.2419999999997</v>
      </c>
      <c r="Y108" s="7">
        <f t="shared" si="21"/>
        <v>4295</v>
      </c>
    </row>
    <row r="109" spans="11:25" ht="15" customHeight="1">
      <c r="K109" s="59" t="s">
        <v>67</v>
      </c>
      <c r="L109" s="9">
        <f t="shared" si="11"/>
        <v>2195</v>
      </c>
      <c r="M109" s="9">
        <f t="shared" si="12"/>
        <v>400</v>
      </c>
      <c r="N109" s="9">
        <f t="shared" si="13"/>
        <v>1795</v>
      </c>
      <c r="O109" s="62">
        <v>102.6</v>
      </c>
      <c r="P109" s="60">
        <f>L109*O109/100</f>
        <v>2252.07</v>
      </c>
      <c r="Q109" s="63">
        <f>CEILING((N109+P109),1)</f>
        <v>4048</v>
      </c>
      <c r="S109" s="59" t="s">
        <v>67</v>
      </c>
      <c r="T109" s="26">
        <f t="shared" si="14"/>
        <v>2317</v>
      </c>
      <c r="U109" s="26">
        <f t="shared" si="15"/>
        <v>400</v>
      </c>
      <c r="V109" s="9">
        <f t="shared" si="20"/>
        <v>1917</v>
      </c>
      <c r="W109" s="62">
        <v>102.6</v>
      </c>
      <c r="X109" s="10">
        <f t="shared" si="19"/>
        <v>2377.2419999999997</v>
      </c>
      <c r="Y109" s="7">
        <f t="shared" si="21"/>
        <v>4295</v>
      </c>
    </row>
    <row r="110" spans="11:25" ht="15" customHeight="1">
      <c r="K110" s="59" t="s">
        <v>69</v>
      </c>
      <c r="L110" s="9">
        <f t="shared" si="11"/>
        <v>2195</v>
      </c>
      <c r="M110" s="9">
        <f t="shared" si="12"/>
        <v>400</v>
      </c>
      <c r="N110" s="9">
        <f t="shared" si="13"/>
        <v>1795</v>
      </c>
      <c r="O110" s="62">
        <v>107.9</v>
      </c>
      <c r="P110" s="61">
        <f>L110*O110/100</f>
        <v>2368.405</v>
      </c>
      <c r="Q110" s="64">
        <f>CEILING((N110+P110),1)</f>
        <v>4164</v>
      </c>
      <c r="S110" s="59" t="s">
        <v>69</v>
      </c>
      <c r="T110" s="26">
        <f t="shared" si="14"/>
        <v>2317</v>
      </c>
      <c r="U110" s="26">
        <f t="shared" si="15"/>
        <v>400</v>
      </c>
      <c r="V110" s="9">
        <f t="shared" si="20"/>
        <v>1917</v>
      </c>
      <c r="W110" s="62">
        <v>107.9</v>
      </c>
      <c r="X110" s="10">
        <f t="shared" si="19"/>
        <v>2500.043</v>
      </c>
      <c r="Y110" s="7">
        <f t="shared" si="21"/>
        <v>4418</v>
      </c>
    </row>
    <row r="111" spans="11:25" ht="15" customHeight="1">
      <c r="K111" s="59" t="s">
        <v>68</v>
      </c>
      <c r="L111" s="9">
        <f t="shared" si="11"/>
        <v>2195</v>
      </c>
      <c r="M111" s="9">
        <f t="shared" si="12"/>
        <v>400</v>
      </c>
      <c r="N111" s="9">
        <f t="shared" si="13"/>
        <v>1795</v>
      </c>
      <c r="O111" s="62">
        <v>107.9</v>
      </c>
      <c r="P111" s="61">
        <f aca="true" t="shared" si="22" ref="P111:P118">L111*O111/100</f>
        <v>2368.405</v>
      </c>
      <c r="Q111" s="64">
        <f aca="true" t="shared" si="23" ref="Q111:Q118">CEILING((N111+P111),1)</f>
        <v>4164</v>
      </c>
      <c r="S111" s="59" t="s">
        <v>68</v>
      </c>
      <c r="T111" s="26">
        <f t="shared" si="14"/>
        <v>2317</v>
      </c>
      <c r="U111" s="26">
        <f t="shared" si="15"/>
        <v>400</v>
      </c>
      <c r="V111" s="9">
        <f t="shared" si="20"/>
        <v>1917</v>
      </c>
      <c r="W111" s="62">
        <v>107.9</v>
      </c>
      <c r="X111" s="10">
        <f t="shared" si="19"/>
        <v>2500.043</v>
      </c>
      <c r="Y111" s="7">
        <f t="shared" si="21"/>
        <v>4418</v>
      </c>
    </row>
    <row r="112" spans="11:25" ht="15" customHeight="1">
      <c r="K112" s="59" t="s">
        <v>70</v>
      </c>
      <c r="L112" s="9">
        <f t="shared" si="11"/>
        <v>2195</v>
      </c>
      <c r="M112" s="9">
        <f t="shared" si="12"/>
        <v>400</v>
      </c>
      <c r="N112" s="9">
        <f t="shared" si="13"/>
        <v>1795</v>
      </c>
      <c r="O112" s="62">
        <v>107.9</v>
      </c>
      <c r="P112" s="61">
        <f t="shared" si="22"/>
        <v>2368.405</v>
      </c>
      <c r="Q112" s="64">
        <f t="shared" si="23"/>
        <v>4164</v>
      </c>
      <c r="S112" s="59" t="s">
        <v>70</v>
      </c>
      <c r="T112" s="26">
        <f t="shared" si="14"/>
        <v>2317</v>
      </c>
      <c r="U112" s="26">
        <f t="shared" si="15"/>
        <v>400</v>
      </c>
      <c r="V112" s="9">
        <f t="shared" si="20"/>
        <v>1917</v>
      </c>
      <c r="W112" s="62">
        <v>107.9</v>
      </c>
      <c r="X112" s="10">
        <f t="shared" si="19"/>
        <v>2500.043</v>
      </c>
      <c r="Y112" s="7">
        <f t="shared" si="21"/>
        <v>4418</v>
      </c>
    </row>
    <row r="113" spans="11:25" ht="15" customHeight="1">
      <c r="K113" s="59" t="s">
        <v>71</v>
      </c>
      <c r="L113" s="9">
        <f t="shared" si="11"/>
        <v>2195</v>
      </c>
      <c r="M113" s="9">
        <f t="shared" si="12"/>
        <v>400</v>
      </c>
      <c r="N113" s="9">
        <f t="shared" si="13"/>
        <v>1795</v>
      </c>
      <c r="O113" s="62">
        <v>112.4</v>
      </c>
      <c r="P113" s="61">
        <f t="shared" si="22"/>
        <v>2467.18</v>
      </c>
      <c r="Q113" s="64">
        <f t="shared" si="23"/>
        <v>4263</v>
      </c>
      <c r="S113" s="59" t="s">
        <v>71</v>
      </c>
      <c r="T113" s="26">
        <f t="shared" si="14"/>
        <v>2317</v>
      </c>
      <c r="U113" s="26">
        <f t="shared" si="15"/>
        <v>400</v>
      </c>
      <c r="V113" s="9">
        <f t="shared" si="20"/>
        <v>1917</v>
      </c>
      <c r="W113" s="62">
        <v>112.4</v>
      </c>
      <c r="X113" s="10">
        <f t="shared" si="19"/>
        <v>2604.308</v>
      </c>
      <c r="Y113" s="7">
        <f t="shared" si="21"/>
        <v>4522</v>
      </c>
    </row>
    <row r="114" spans="11:25" ht="15" customHeight="1">
      <c r="K114" s="59" t="s">
        <v>72</v>
      </c>
      <c r="L114" s="9">
        <f t="shared" si="11"/>
        <v>2195</v>
      </c>
      <c r="M114" s="9">
        <f t="shared" si="12"/>
        <v>400</v>
      </c>
      <c r="N114" s="9">
        <f t="shared" si="13"/>
        <v>1795</v>
      </c>
      <c r="O114" s="62">
        <v>112.4</v>
      </c>
      <c r="P114" s="61">
        <f t="shared" si="22"/>
        <v>2467.18</v>
      </c>
      <c r="Q114" s="64">
        <f t="shared" si="23"/>
        <v>4263</v>
      </c>
      <c r="S114" s="59" t="s">
        <v>72</v>
      </c>
      <c r="T114" s="26">
        <f t="shared" si="14"/>
        <v>2317</v>
      </c>
      <c r="U114" s="26">
        <f t="shared" si="15"/>
        <v>400</v>
      </c>
      <c r="V114" s="9">
        <f t="shared" si="20"/>
        <v>1917</v>
      </c>
      <c r="W114" s="62">
        <v>112.4</v>
      </c>
      <c r="X114" s="10">
        <f t="shared" si="19"/>
        <v>2604.308</v>
      </c>
      <c r="Y114" s="7">
        <f t="shared" si="21"/>
        <v>4522</v>
      </c>
    </row>
    <row r="115" spans="11:25" ht="15" customHeight="1">
      <c r="K115" s="59" t="s">
        <v>73</v>
      </c>
      <c r="L115" s="9">
        <f t="shared" si="11"/>
        <v>2195</v>
      </c>
      <c r="M115" s="9">
        <f t="shared" si="12"/>
        <v>400</v>
      </c>
      <c r="N115" s="9">
        <f t="shared" si="13"/>
        <v>1795</v>
      </c>
      <c r="O115" s="62">
        <v>112.4</v>
      </c>
      <c r="P115" s="61">
        <f t="shared" si="22"/>
        <v>2467.18</v>
      </c>
      <c r="Q115" s="64">
        <f t="shared" si="23"/>
        <v>4263</v>
      </c>
      <c r="S115" s="59" t="s">
        <v>73</v>
      </c>
      <c r="T115" s="26">
        <f t="shared" si="14"/>
        <v>2317</v>
      </c>
      <c r="U115" s="26">
        <f t="shared" si="15"/>
        <v>400</v>
      </c>
      <c r="V115" s="9">
        <f t="shared" si="20"/>
        <v>1917</v>
      </c>
      <c r="W115" s="62">
        <v>112.4</v>
      </c>
      <c r="X115" s="10">
        <f t="shared" si="19"/>
        <v>2604.308</v>
      </c>
      <c r="Y115" s="7">
        <f t="shared" si="21"/>
        <v>4522</v>
      </c>
    </row>
    <row r="116" spans="11:25" ht="15" customHeight="1">
      <c r="K116" s="59" t="s">
        <v>74</v>
      </c>
      <c r="L116" s="9">
        <f t="shared" si="11"/>
        <v>2195</v>
      </c>
      <c r="M116" s="9">
        <f t="shared" si="12"/>
        <v>400</v>
      </c>
      <c r="N116" s="9">
        <f t="shared" si="13"/>
        <v>1795</v>
      </c>
      <c r="O116" s="62">
        <v>112.4</v>
      </c>
      <c r="P116" s="61">
        <f t="shared" si="22"/>
        <v>2467.18</v>
      </c>
      <c r="Q116" s="64">
        <f t="shared" si="23"/>
        <v>4263</v>
      </c>
      <c r="S116" s="59" t="s">
        <v>74</v>
      </c>
      <c r="T116" s="26">
        <f t="shared" si="14"/>
        <v>2317</v>
      </c>
      <c r="U116" s="26">
        <f t="shared" si="15"/>
        <v>400</v>
      </c>
      <c r="V116" s="9">
        <f t="shared" si="20"/>
        <v>1917</v>
      </c>
      <c r="W116" s="62">
        <v>112.4</v>
      </c>
      <c r="X116" s="10">
        <f t="shared" si="19"/>
        <v>2604.308</v>
      </c>
      <c r="Y116" s="7">
        <f t="shared" si="21"/>
        <v>4522</v>
      </c>
    </row>
    <row r="117" spans="11:25" ht="15" customHeight="1">
      <c r="K117" s="59" t="s">
        <v>75</v>
      </c>
      <c r="L117" s="9">
        <f t="shared" si="11"/>
        <v>2195</v>
      </c>
      <c r="M117" s="9">
        <f t="shared" si="12"/>
        <v>400</v>
      </c>
      <c r="N117" s="9">
        <f t="shared" si="13"/>
        <v>1795</v>
      </c>
      <c r="O117" s="62">
        <v>112.4</v>
      </c>
      <c r="P117" s="61">
        <f t="shared" si="22"/>
        <v>2467.18</v>
      </c>
      <c r="Q117" s="64">
        <f t="shared" si="23"/>
        <v>4263</v>
      </c>
      <c r="S117" s="59" t="s">
        <v>75</v>
      </c>
      <c r="T117" s="26">
        <f t="shared" si="14"/>
        <v>2317</v>
      </c>
      <c r="U117" s="26">
        <f t="shared" si="15"/>
        <v>400</v>
      </c>
      <c r="V117" s="9">
        <f t="shared" si="20"/>
        <v>1917</v>
      </c>
      <c r="W117" s="62">
        <v>112.4</v>
      </c>
      <c r="X117" s="10">
        <f t="shared" si="19"/>
        <v>2604.308</v>
      </c>
      <c r="Y117" s="7">
        <f t="shared" si="21"/>
        <v>4522</v>
      </c>
    </row>
    <row r="118" spans="11:25" ht="15" customHeight="1">
      <c r="K118" s="59" t="s">
        <v>76</v>
      </c>
      <c r="L118" s="9">
        <f t="shared" si="11"/>
        <v>2195</v>
      </c>
      <c r="M118" s="9">
        <f t="shared" si="12"/>
        <v>400</v>
      </c>
      <c r="N118" s="9">
        <f t="shared" si="13"/>
        <v>1795</v>
      </c>
      <c r="O118" s="62">
        <v>112.4</v>
      </c>
      <c r="P118" s="61">
        <f t="shared" si="22"/>
        <v>2467.18</v>
      </c>
      <c r="Q118" s="64">
        <f t="shared" si="23"/>
        <v>4263</v>
      </c>
      <c r="S118" s="59" t="s">
        <v>76</v>
      </c>
      <c r="T118" s="26">
        <f t="shared" si="14"/>
        <v>2317</v>
      </c>
      <c r="U118" s="26">
        <f t="shared" si="15"/>
        <v>400</v>
      </c>
      <c r="V118" s="9">
        <f t="shared" si="20"/>
        <v>1917</v>
      </c>
      <c r="W118" s="62">
        <v>112.4</v>
      </c>
      <c r="X118" s="10">
        <f t="shared" si="19"/>
        <v>2604.308</v>
      </c>
      <c r="Y118" s="7">
        <f t="shared" si="21"/>
        <v>4522</v>
      </c>
    </row>
    <row r="119" spans="15:25" ht="20.25" customHeight="1">
      <c r="O119" s="24"/>
      <c r="P119" s="57"/>
      <c r="Q119" s="58">
        <f>SUM(Q5:Q118)</f>
        <v>336735</v>
      </c>
      <c r="Y119" s="58">
        <f>SUM(Y5:Y118)</f>
        <v>358671</v>
      </c>
    </row>
    <row r="120" spans="15:25" ht="15" customHeight="1">
      <c r="O120" s="24"/>
      <c r="P120" s="57"/>
      <c r="Q120" s="58"/>
      <c r="Y120" s="58"/>
    </row>
    <row r="122" spans="14:18" ht="23.25">
      <c r="N122" s="38" t="s">
        <v>64</v>
      </c>
      <c r="Q122" s="38" t="s">
        <v>56</v>
      </c>
      <c r="R122" s="39">
        <f>Y119-Q119</f>
        <v>21936</v>
      </c>
    </row>
    <row r="125" spans="11:25" ht="23.25">
      <c r="K125" s="56" t="s">
        <v>65</v>
      </c>
      <c r="O125" s="23" t="s">
        <v>57</v>
      </c>
      <c r="R125" s="23">
        <f>SUM(Q83:Q118)</f>
        <v>141606</v>
      </c>
      <c r="U125" s="38" t="s">
        <v>58</v>
      </c>
      <c r="Y125" s="38">
        <f>SUM(Y83:Y118)</f>
        <v>150276</v>
      </c>
    </row>
    <row r="126" spans="15:25" ht="23.25">
      <c r="O126" s="38" t="s">
        <v>59</v>
      </c>
      <c r="R126" s="24">
        <f>CEILING((Q82*0.7),1)</f>
        <v>2408</v>
      </c>
      <c r="U126" s="38" t="s">
        <v>60</v>
      </c>
      <c r="Y126" s="38">
        <f>CEILING((Y82*0.7),1)</f>
        <v>2558</v>
      </c>
    </row>
    <row r="128" spans="17:25" ht="23.25">
      <c r="Q128" s="24" t="s">
        <v>7</v>
      </c>
      <c r="R128" s="24">
        <f>SUM(R125+R126)</f>
        <v>144014</v>
      </c>
      <c r="V128" s="38" t="s">
        <v>7</v>
      </c>
      <c r="Y128" s="38">
        <f>SUM(Y125:Y126)</f>
        <v>152834</v>
      </c>
    </row>
    <row r="130" spans="21:25" ht="26.25">
      <c r="U130" s="40" t="s">
        <v>61</v>
      </c>
      <c r="Y130" s="39">
        <f>Y128-R128</f>
        <v>8820</v>
      </c>
    </row>
  </sheetData>
  <sheetProtection/>
  <mergeCells count="10">
    <mergeCell ref="AG3:AI3"/>
    <mergeCell ref="AA4:AB4"/>
    <mergeCell ref="AA5:AB5"/>
    <mergeCell ref="AA6:AB6"/>
    <mergeCell ref="A4:B4"/>
    <mergeCell ref="A5:B5"/>
    <mergeCell ref="A6:B6"/>
    <mergeCell ref="C3:E3"/>
    <mergeCell ref="G3:I3"/>
    <mergeCell ref="AC3:AE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Narasimahan</dc:creator>
  <cp:keywords/>
  <dc:description/>
  <cp:lastModifiedBy>P S RAMANKUTTY</cp:lastModifiedBy>
  <dcterms:created xsi:type="dcterms:W3CDTF">2015-06-12T10:01:47Z</dcterms:created>
  <dcterms:modified xsi:type="dcterms:W3CDTF">2016-07-06T12:19:56Z</dcterms:modified>
  <cp:category/>
  <cp:version/>
  <cp:contentType/>
  <cp:contentStatus/>
</cp:coreProperties>
</file>